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1832C4BF-2DF1-412B-B1FA-30A874373F94}" xr6:coauthVersionLast="47" xr6:coauthVersionMax="47" xr10:uidLastSave="{00000000-0000-0000-0000-000000000000}"/>
  <bookViews>
    <workbookView xWindow="-120" yWindow="-120" windowWidth="29040" windowHeight="15720" tabRatio="778" xr2:uid="{00000000-000D-0000-FFFF-FFFF00000000}"/>
  </bookViews>
  <sheets>
    <sheet name="Instruções de preenchimento" sheetId="57" r:id="rId1"/>
    <sheet name="00_Informação RAA Resumo" sheetId="56" r:id="rId2"/>
    <sheet name="01_EG_Estrutura" sheetId="29" r:id="rId3"/>
    <sheet name="02_PRODUTORES_Mercado" sheetId="2" r:id="rId4"/>
    <sheet name="02_PRODUTORES_PF" sheetId="35" r:id="rId5"/>
    <sheet name="03_RECOLHA_Lista" sheetId="4" r:id="rId6"/>
    <sheet name="03_RECOLHA_Qtd_META" sheetId="26" r:id="rId7"/>
    <sheet name="03_DESMANTEL_Qtd_OP" sheetId="50" r:id="rId8"/>
    <sheet name="03_DESMANTEL_Qtd_TOT_LER" sheetId="51" r:id="rId9"/>
    <sheet name="04_FRAGM_Qtd_OP" sheetId="52" r:id="rId10"/>
    <sheet name="04_FRAGM_Qtd_TOT_LER" sheetId="53" r:id="rId11"/>
    <sheet name="05_METAS Recolh Recicl Valoriz" sheetId="54" r:id="rId12"/>
    <sheet name="06_Plano de Atividades" sheetId="58" r:id="rId13"/>
    <sheet name="07_Ações SC&amp;E" sheetId="44" r:id="rId14"/>
    <sheet name="08_Ações I&amp;D" sheetId="43" r:id="rId15"/>
    <sheet name="9_Inf_Financeira" sheetId="45" r:id="rId16"/>
    <sheet name="10_Plano Auditorias" sheetId="17" r:id="rId17"/>
    <sheet name="11_Articulação EGs" sheetId="36" r:id="rId18"/>
    <sheet name="12_Avaliação objetivos" sheetId="10" r:id="rId19"/>
    <sheet name="Listas" sheetId="48" state="hidden" r:id="rId20"/>
  </sheets>
  <externalReferences>
    <externalReference r:id="rId21"/>
  </externalReferences>
  <definedNames>
    <definedName name="_xlnm._FilterDatabase" localSheetId="2" hidden="1">'01_EG_Estrutura'!$C$25:$AD$128</definedName>
    <definedName name="_xlnm._FilterDatabase" localSheetId="5" hidden="1">'03_RECOLHA_Lista'!$B$17:$M$8702</definedName>
    <definedName name="_Toc195627443" localSheetId="1">'00_Informação RAA Resumo'!$A$6</definedName>
    <definedName name="_Toc195627444" localSheetId="1">'00_Informação RAA Resumo'!$A$8</definedName>
    <definedName name="_Toc195627454" localSheetId="1">'00_Informação RAA Resumo'!$A$27</definedName>
    <definedName name="_Toc195627455" localSheetId="1">'00_Informação RAA Resumo'!#REF!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26" l="1"/>
  <c r="C7" i="2"/>
  <c r="C4" i="2"/>
  <c r="E79" i="45"/>
  <c r="E80" i="45" s="1"/>
  <c r="D79" i="45"/>
  <c r="D80" i="45" s="1"/>
  <c r="C79" i="45"/>
  <c r="C80" i="45" s="1"/>
  <c r="E45" i="45"/>
  <c r="D45" i="45"/>
  <c r="C45" i="45"/>
  <c r="E15" i="45"/>
  <c r="D15" i="45"/>
  <c r="C15" i="45"/>
  <c r="E8" i="45"/>
  <c r="D8" i="45"/>
  <c r="C8" i="45"/>
  <c r="AU37" i="43"/>
  <c r="C24" i="43" s="1"/>
  <c r="AQ37" i="43"/>
  <c r="AJ37" i="43"/>
  <c r="C22" i="43" s="1"/>
  <c r="AI37" i="43"/>
  <c r="C20" i="43" s="1"/>
  <c r="D20" i="43" s="1"/>
  <c r="AF37" i="43"/>
  <c r="C16" i="43" s="1"/>
  <c r="Y37" i="43"/>
  <c r="X37" i="43"/>
  <c r="C15" i="43" s="1"/>
  <c r="S37" i="43"/>
  <c r="R37" i="43"/>
  <c r="C13" i="43" s="1"/>
  <c r="Q37" i="43"/>
  <c r="AH27" i="43"/>
  <c r="C21" i="43"/>
  <c r="D21" i="43" s="1"/>
  <c r="C19" i="43"/>
  <c r="C11" i="43"/>
  <c r="D11" i="43" s="1"/>
  <c r="C10" i="43"/>
  <c r="AU35" i="44"/>
  <c r="C24" i="44" s="1"/>
  <c r="AQ35" i="44"/>
  <c r="C21" i="44" s="1"/>
  <c r="D21" i="44" s="1"/>
  <c r="AJ35" i="44"/>
  <c r="AI35" i="44"/>
  <c r="AF35" i="44"/>
  <c r="C16" i="44" s="1"/>
  <c r="Y35" i="44"/>
  <c r="X35" i="44"/>
  <c r="C15" i="44" s="1"/>
  <c r="S35" i="44"/>
  <c r="R35" i="44"/>
  <c r="C9" i="44" s="1"/>
  <c r="Q35" i="44"/>
  <c r="C10" i="44" s="1"/>
  <c r="AH27" i="44"/>
  <c r="C22" i="44"/>
  <c r="C20" i="44"/>
  <c r="D20" i="44" s="1"/>
  <c r="C19" i="44"/>
  <c r="C11" i="44"/>
  <c r="D11" i="44" s="1"/>
  <c r="E14" i="45" l="1"/>
  <c r="E65" i="45" s="1"/>
  <c r="E67" i="45" s="1"/>
  <c r="E70" i="45" s="1"/>
  <c r="E72" i="45" s="1"/>
  <c r="D14" i="45"/>
  <c r="D65" i="45" s="1"/>
  <c r="D67" i="45" s="1"/>
  <c r="D70" i="45" s="1"/>
  <c r="D72" i="45" s="1"/>
  <c r="C14" i="45"/>
  <c r="C65" i="45" s="1"/>
  <c r="C67" i="45" s="1"/>
  <c r="C70" i="45" s="1"/>
  <c r="C72" i="45" s="1"/>
  <c r="D22" i="43"/>
  <c r="D22" i="44"/>
  <c r="D25" i="43"/>
  <c r="C13" i="44"/>
  <c r="D25" i="44" s="1"/>
  <c r="J6" i="4" l="1"/>
  <c r="J7" i="4"/>
  <c r="J8" i="4"/>
  <c r="J9" i="4"/>
  <c r="J10" i="4"/>
  <c r="J11" i="4"/>
  <c r="J12" i="4"/>
  <c r="J13" i="4"/>
  <c r="J14" i="4"/>
  <c r="J5" i="4"/>
  <c r="I15" i="4"/>
  <c r="E15" i="4"/>
  <c r="N9" i="26"/>
  <c r="N7" i="26"/>
  <c r="O7" i="26"/>
  <c r="N8" i="26"/>
  <c r="O8" i="26"/>
  <c r="O9" i="26"/>
  <c r="N10" i="26"/>
  <c r="O10" i="26"/>
  <c r="O6" i="26"/>
  <c r="M11" i="26"/>
  <c r="L11" i="26"/>
  <c r="F11" i="26"/>
  <c r="D11" i="26"/>
  <c r="C11" i="26"/>
  <c r="G11" i="26"/>
  <c r="O11" i="26" l="1"/>
  <c r="N11" i="26"/>
  <c r="I11" i="26"/>
  <c r="J11" i="26"/>
  <c r="C15" i="4"/>
  <c r="H15" i="4"/>
  <c r="G15" i="4"/>
  <c r="D15" i="4"/>
  <c r="J15" i="4" l="1"/>
  <c r="F7" i="2"/>
  <c r="F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tc={D61C826A-0B0A-4D6A-95A3-7880242C8AED}</author>
  </authors>
  <commentList>
    <comment ref="C3" authorId="0" shapeId="0" xr:uid="{D61C826A-0B0A-4D6A-95A3-7880242C8AED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Rever o caminho qdo se alterar o documento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38" authorId="0" shapeId="0" xr:uid="{E8B0CB19-AD63-4909-8BEF-6FD77F5E48CC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Na sequência da dúvida da SPV</t>
        </r>
      </text>
    </comment>
    <comment ref="G38" authorId="0" shapeId="0" xr:uid="{5DF3519A-E578-4AAE-A3A2-2E81796E2DED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Na sequência da dúvida da SPV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52" authorId="0" shapeId="0" xr:uid="{EB568F09-C72C-4DEB-8423-2AF06AAE0E9C}">
      <text>
        <r>
          <rPr>
            <b/>
            <sz val="9"/>
            <color indexed="81"/>
            <rFont val="Tahoma"/>
            <family val="2"/>
          </rPr>
          <t xml:space="preserve">DGAE </t>
        </r>
        <r>
          <rPr>
            <sz val="9"/>
            <color indexed="81"/>
            <rFont val="Tahoma"/>
            <family val="2"/>
          </rPr>
          <t xml:space="preserve">questionamos sobre o conteúdo que este campo deve contemplar
</t>
        </r>
        <r>
          <rPr>
            <b/>
            <sz val="9"/>
            <color indexed="81"/>
            <rFont val="Tahoma"/>
            <family val="2"/>
          </rPr>
          <t xml:space="preserve">APA </t>
        </r>
        <r>
          <rPr>
            <sz val="9"/>
            <color indexed="81"/>
            <rFont val="Tahoma"/>
            <family val="2"/>
          </rPr>
          <t>sim, destina-se a controlo interno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5" authorId="0" shapeId="0" xr:uid="{4E7CAB55-EFEA-4A33-9043-3AD5982F3B4D}">
      <text>
        <r>
          <rPr>
            <sz val="9"/>
            <color indexed="81"/>
            <rFont val="Tahoma"/>
            <family val="2"/>
          </rPr>
          <t>Comparação sobre os planos de atividades (previsão/execução)</t>
        </r>
      </text>
    </comment>
    <comment ref="B6" authorId="0" shapeId="0" xr:uid="{426C8A59-DF19-426A-9948-47572118CCB9}">
      <text>
        <r>
          <rPr>
            <sz val="9"/>
            <color indexed="81"/>
            <rFont val="Tahoma"/>
            <family val="2"/>
          </rPr>
          <t>Comparação sobre o orçamento (previsão/execução)</t>
        </r>
      </text>
    </comment>
    <comment ref="B7" authorId="0" shapeId="0" xr:uid="{92D70812-20B5-494D-8C73-D97FBC1CB078}">
      <text>
        <r>
          <rPr>
            <sz val="9"/>
            <color indexed="81"/>
            <rFont val="Tahoma"/>
            <family val="2"/>
          </rPr>
          <t>Avaliação  das concretizações, dos problemas verificados e identificação das oportunidades melhoria</t>
        </r>
      </text>
    </comment>
    <comment ref="B8" authorId="0" shapeId="0" xr:uid="{34ED8995-D3A0-46EF-9C8E-5745D3C74A5B}">
      <text>
        <r>
          <rPr>
            <sz val="9"/>
            <color indexed="81"/>
            <rFont val="Tahoma"/>
            <family val="2"/>
          </rPr>
          <t>Avaliação do cumprimento das metas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7F764E7-66B7-42F7-A7BC-CAFEF7310385}" keepAlive="1" name="Consulta - Tabela 1" description="Ligação à consulta 'Tabela 1' no livro." type="5" refreshedVersion="0" background="1">
    <dbPr connection="Provider=Microsoft.Mashup.OleDb.1;Data Source=$Workbook$;Location=&quot;Tabela 1&quot;;Extended Properties=&quot;&quot;" command="SELECT * FROM [Tabela 1]"/>
  </connection>
</connections>
</file>

<file path=xl/sharedStrings.xml><?xml version="1.0" encoding="utf-8"?>
<sst xmlns="http://schemas.openxmlformats.org/spreadsheetml/2006/main" count="2006" uniqueCount="1183">
  <si>
    <t>Total</t>
  </si>
  <si>
    <t>Produtores</t>
  </si>
  <si>
    <t>SGRU</t>
  </si>
  <si>
    <t>NIF</t>
  </si>
  <si>
    <t>Morada</t>
  </si>
  <si>
    <t>Observações</t>
  </si>
  <si>
    <t>-</t>
  </si>
  <si>
    <t>SC&amp;E</t>
  </si>
  <si>
    <t>Categoria</t>
  </si>
  <si>
    <t>Fluxo:</t>
  </si>
  <si>
    <t>Entidade Gestora:</t>
  </si>
  <si>
    <t xml:space="preserve">Designação </t>
  </si>
  <si>
    <t>Público-alvo</t>
  </si>
  <si>
    <t>Justificação de desvio entre o valor orçamentado e o executado, se aplicável</t>
  </si>
  <si>
    <t>Outros desvios e respetiva justificação, se aplicável</t>
  </si>
  <si>
    <t>Outros resultados alcançados</t>
  </si>
  <si>
    <t>Operador de Tratamento de Resíduos</t>
  </si>
  <si>
    <t>Nome</t>
  </si>
  <si>
    <t>Localidade</t>
  </si>
  <si>
    <t>Concelho</t>
  </si>
  <si>
    <t>Distrito</t>
  </si>
  <si>
    <t>Código LER</t>
  </si>
  <si>
    <t>Portugal</t>
  </si>
  <si>
    <t>Viana do Castelo</t>
  </si>
  <si>
    <t>Lisboa</t>
  </si>
  <si>
    <t>Setúbal</t>
  </si>
  <si>
    <t>Avis</t>
  </si>
  <si>
    <t>Portalegre</t>
  </si>
  <si>
    <t>Odivelas</t>
  </si>
  <si>
    <t>Loures</t>
  </si>
  <si>
    <t>Santarém</t>
  </si>
  <si>
    <t>Oeiras</t>
  </si>
  <si>
    <t>Campo Maior</t>
  </si>
  <si>
    <t>Ponta Delgada</t>
  </si>
  <si>
    <t>Braga</t>
  </si>
  <si>
    <t>Viseu</t>
  </si>
  <si>
    <t>Funchal</t>
  </si>
  <si>
    <t>Alcobaça</t>
  </si>
  <si>
    <t>Leiria</t>
  </si>
  <si>
    <t>Espanha</t>
  </si>
  <si>
    <t>Aveiro</t>
  </si>
  <si>
    <t>Porto</t>
  </si>
  <si>
    <t>Águeda</t>
  </si>
  <si>
    <t>Maia</t>
  </si>
  <si>
    <t>Faro</t>
  </si>
  <si>
    <t>Mafra</t>
  </si>
  <si>
    <t>Vila Nova de Gaia</t>
  </si>
  <si>
    <t>Matosinhos</t>
  </si>
  <si>
    <t>Oliveira do Bairro</t>
  </si>
  <si>
    <t>Santa Maria da Feira</t>
  </si>
  <si>
    <t>Gondomar</t>
  </si>
  <si>
    <t>Fafe</t>
  </si>
  <si>
    <t>Sintra</t>
  </si>
  <si>
    <t>Vila Franca de Xira</t>
  </si>
  <si>
    <t>Vila do Conde</t>
  </si>
  <si>
    <t>Paredes</t>
  </si>
  <si>
    <t>Cascais</t>
  </si>
  <si>
    <t>Penafiel</t>
  </si>
  <si>
    <t>Amadora</t>
  </si>
  <si>
    <t>Marinha Grande</t>
  </si>
  <si>
    <t>Torres Vedras</t>
  </si>
  <si>
    <t>Santo Tirso</t>
  </si>
  <si>
    <t>Ovar</t>
  </si>
  <si>
    <t>Ílhavo</t>
  </si>
  <si>
    <t>Guimarães</t>
  </si>
  <si>
    <t>Coimbra</t>
  </si>
  <si>
    <t>Paços de Ferreira</t>
  </si>
  <si>
    <t>Almada</t>
  </si>
  <si>
    <t>Torres Novas</t>
  </si>
  <si>
    <t>Mealhada</t>
  </si>
  <si>
    <t>Ourém</t>
  </si>
  <si>
    <t>Almeirim</t>
  </si>
  <si>
    <t>Figueira da Foz</t>
  </si>
  <si>
    <t>Arcos de Valdevez</t>
  </si>
  <si>
    <t>Aljustrel</t>
  </si>
  <si>
    <t>Beja</t>
  </si>
  <si>
    <t>Moita</t>
  </si>
  <si>
    <t>Olhão</t>
  </si>
  <si>
    <t>Lourinhã</t>
  </si>
  <si>
    <t>Anadia</t>
  </si>
  <si>
    <t>Marco de Canaveses</t>
  </si>
  <si>
    <t>Valongo</t>
  </si>
  <si>
    <t>Oliveira de Azeméis</t>
  </si>
  <si>
    <t>Covilhã</t>
  </si>
  <si>
    <t>Castelo Branco</t>
  </si>
  <si>
    <t>Abrantes</t>
  </si>
  <si>
    <t>Seixal</t>
  </si>
  <si>
    <t>Felgueiras</t>
  </si>
  <si>
    <t>Montijo</t>
  </si>
  <si>
    <t>Silves</t>
  </si>
  <si>
    <t>Pombal</t>
  </si>
  <si>
    <t>Alenquer</t>
  </si>
  <si>
    <t>Vila Nova de Famalicão</t>
  </si>
  <si>
    <t>Cantanhede</t>
  </si>
  <si>
    <t>Bragança</t>
  </si>
  <si>
    <t>Sines</t>
  </si>
  <si>
    <t>Mortágua</t>
  </si>
  <si>
    <t>São João da Madeira</t>
  </si>
  <si>
    <t>Ponte de Lima</t>
  </si>
  <si>
    <t>Aljezur</t>
  </si>
  <si>
    <t>Penela</t>
  </si>
  <si>
    <t>Arganil</t>
  </si>
  <si>
    <t>Espinho</t>
  </si>
  <si>
    <t>Póvoa de Varzim</t>
  </si>
  <si>
    <t>Ansião</t>
  </si>
  <si>
    <t>Vila Verde</t>
  </si>
  <si>
    <t>Vila Real</t>
  </si>
  <si>
    <t>Ponte de Sor</t>
  </si>
  <si>
    <t>Trofa</t>
  </si>
  <si>
    <t>Vale de Cambra</t>
  </si>
  <si>
    <t>Vouzela</t>
  </si>
  <si>
    <t>Albufeira</t>
  </si>
  <si>
    <t>Soure</t>
  </si>
  <si>
    <t>Barreiro</t>
  </si>
  <si>
    <t>Rio Maior</t>
  </si>
  <si>
    <t>Vagos</t>
  </si>
  <si>
    <t>Fundão</t>
  </si>
  <si>
    <t>Albergaria-a-Velha</t>
  </si>
  <si>
    <t>Barcelos</t>
  </si>
  <si>
    <t>Valença</t>
  </si>
  <si>
    <t>Cadaval</t>
  </si>
  <si>
    <t>Palmela</t>
  </si>
  <si>
    <t>Condeixa-a-Nova</t>
  </si>
  <si>
    <t>Benavente</t>
  </si>
  <si>
    <t>Pedrógão Grande</t>
  </si>
  <si>
    <t>Lousada</t>
  </si>
  <si>
    <t>Carregal do Sal</t>
  </si>
  <si>
    <t>Chaves</t>
  </si>
  <si>
    <t>Alcochete</t>
  </si>
  <si>
    <t>Estarreja</t>
  </si>
  <si>
    <t>Azambuja</t>
  </si>
  <si>
    <t>Vila Real de Santo António</t>
  </si>
  <si>
    <t>Arraiolos</t>
  </si>
  <si>
    <t>Évora</t>
  </si>
  <si>
    <t>Monção</t>
  </si>
  <si>
    <t>Caldas da Rainha</t>
  </si>
  <si>
    <t>São Brás de Alportel</t>
  </si>
  <si>
    <t>Cartaxo</t>
  </si>
  <si>
    <t>Guarda</t>
  </si>
  <si>
    <t>Nelas</t>
  </si>
  <si>
    <t>Mora</t>
  </si>
  <si>
    <t>Oliveira do Hospital</t>
  </si>
  <si>
    <t>Óbidos</t>
  </si>
  <si>
    <t>Celorico de Basto</t>
  </si>
  <si>
    <t>Santa Comba Dão</t>
  </si>
  <si>
    <t>Sesimbra</t>
  </si>
  <si>
    <t>Lagos</t>
  </si>
  <si>
    <t>Tavira</t>
  </si>
  <si>
    <t>Penacova</t>
  </si>
  <si>
    <t>Câmara de Lobos</t>
  </si>
  <si>
    <t>Praia da Vitória</t>
  </si>
  <si>
    <t>Lajes do Pico</t>
  </si>
  <si>
    <t>Trancoso</t>
  </si>
  <si>
    <t>Arouca</t>
  </si>
  <si>
    <t>Loulé</t>
  </si>
  <si>
    <t>Itália</t>
  </si>
  <si>
    <t>Alemanha</t>
  </si>
  <si>
    <t>Oliveira de Frades</t>
  </si>
  <si>
    <t>Entroncamento</t>
  </si>
  <si>
    <t>Aguiar da Beira</t>
  </si>
  <si>
    <t>Outra</t>
  </si>
  <si>
    <t>Quantidade (t)</t>
  </si>
  <si>
    <t>Lagoa (São Miguel)</t>
  </si>
  <si>
    <t>Batalha</t>
  </si>
  <si>
    <t>Presidente</t>
  </si>
  <si>
    <t>EG</t>
  </si>
  <si>
    <t>_</t>
  </si>
  <si>
    <t>I&amp;D</t>
  </si>
  <si>
    <t>Objetivos</t>
  </si>
  <si>
    <t>Data Aprovação</t>
  </si>
  <si>
    <t>Modelo Gestão</t>
  </si>
  <si>
    <t>FLUXOS ESPECÍFICOS DE RESÍDUOS</t>
  </si>
  <si>
    <t>CRITÉRIOS MÍNIMOS</t>
  </si>
  <si>
    <t>CRITÉRIOS ESPECÍFICOS</t>
  </si>
  <si>
    <t>NIF/NIPC</t>
  </si>
  <si>
    <t>CRITÉRIO 
(a preencher pela EG)</t>
  </si>
  <si>
    <t xml:space="preserve">Realização </t>
  </si>
  <si>
    <t>Data de realização</t>
  </si>
  <si>
    <t>Centro de Recolha</t>
  </si>
  <si>
    <t>Operador de Tratamento de Resíduos de fluxos perigosos</t>
  </si>
  <si>
    <t xml:space="preserve">Auditoria </t>
  </si>
  <si>
    <t>Verificação tecnica</t>
  </si>
  <si>
    <t>Operadores de transporte</t>
  </si>
  <si>
    <t>Serviços de reparação e recondicionamento</t>
  </si>
  <si>
    <t>TIPOLOGIA DE AUDITORIA</t>
  </si>
  <si>
    <t>Auditoria à Entidade gestora</t>
  </si>
  <si>
    <t>Auditor</t>
  </si>
  <si>
    <t>Sinergia EG</t>
  </si>
  <si>
    <t xml:space="preserve">Data de alteração de estatutos </t>
  </si>
  <si>
    <t>00-00-0000</t>
  </si>
  <si>
    <t>Objetivo</t>
  </si>
  <si>
    <t>Avaliação</t>
  </si>
  <si>
    <t>Entidades envolvidas (n.º)</t>
  </si>
  <si>
    <t>Ações desenvolvidas (n.º)</t>
  </si>
  <si>
    <t>Encargo financeiro anual (outras entidades) (€)</t>
  </si>
  <si>
    <t>Ponto de Retoma da EG - Recolha no comércio ou distribuição</t>
  </si>
  <si>
    <t>Operador de transporte</t>
  </si>
  <si>
    <t>Reforço a aplicar de ano anterior não gasto (n-1) (€)</t>
  </si>
  <si>
    <t>Código APA</t>
  </si>
  <si>
    <t>Revisão Modelo Prestação Financeira (S/N)</t>
  </si>
  <si>
    <t>Data de eleição</t>
  </si>
  <si>
    <t>Total colocação no mercado (ton)</t>
  </si>
  <si>
    <t>Motivo de incumprimento</t>
  </si>
  <si>
    <t>Relação e cooperação entre a titular e outras entidades</t>
  </si>
  <si>
    <t>N.º de realizações</t>
  </si>
  <si>
    <t>Manutenção além do periodo</t>
  </si>
  <si>
    <t>Data fim funções</t>
  </si>
  <si>
    <t>Gastos SC&amp;E (€)</t>
  </si>
  <si>
    <t>Gastos I&amp;D (€)</t>
  </si>
  <si>
    <t>Realizadas (RAA)</t>
  </si>
  <si>
    <t>Intervenientes na Rede de Recolha</t>
  </si>
  <si>
    <t>N.º verificações técnicas Locais recolha</t>
  </si>
  <si>
    <t>N.º verificações técnicas Centros de recolha</t>
  </si>
  <si>
    <t>N.º auditorias SGRU</t>
  </si>
  <si>
    <t>N.º auditorias Centros de recolha</t>
  </si>
  <si>
    <t xml:space="preserve">N.º auditorias Ponto de recolha </t>
  </si>
  <si>
    <t>N.º auditorias Ponto de Retoma do comércio ou distribuição</t>
  </si>
  <si>
    <t>N.º verificações técnicas operador de transporte</t>
  </si>
  <si>
    <t>N.º auditorias Operador de transporte</t>
  </si>
  <si>
    <t>N.º verificações técnicas Serviços de reparação e recondicionamento</t>
  </si>
  <si>
    <t>N.º auditorias Serviços de reparação e recondicionamento</t>
  </si>
  <si>
    <t>Universo de Intervenientes do sistema de gestão de resíduos a auditar pela entidade gestora</t>
  </si>
  <si>
    <t xml:space="preserve"> (de acordo com a Licença)</t>
  </si>
  <si>
    <t>PROPONENTE (de acordo com o n.º 11 do artigo 12.º do Decreto-Lei n.º 152-D/2017, de 11 de dezembro, na sua redação atual)</t>
  </si>
  <si>
    <t>Designação da Auditora</t>
  </si>
  <si>
    <t>DADOS DOS INTERVENIENTES</t>
  </si>
  <si>
    <t xml:space="preserve">Caracterização resíduos </t>
  </si>
  <si>
    <t>Operador de Tratamento de Resíduos de pequena dimensão</t>
  </si>
  <si>
    <t>Resultado líquido do período (€)</t>
  </si>
  <si>
    <t>Gastos não operacionais (€)</t>
  </si>
  <si>
    <t>Gastos com pessoal (€)</t>
  </si>
  <si>
    <t>Reciclagem (€)</t>
  </si>
  <si>
    <t>Triagem (€)</t>
  </si>
  <si>
    <t>Previsional 2025</t>
  </si>
  <si>
    <t>1.º semestre 2025</t>
  </si>
  <si>
    <t>Fluxos abrangidos - Obrigatoriedade de preenchimento</t>
  </si>
  <si>
    <t>Embalagens generalistas</t>
  </si>
  <si>
    <t>Embalagens medicamentos</t>
  </si>
  <si>
    <t>Embalagens fitofarmaceuticos</t>
  </si>
  <si>
    <t>Óleos lubrificantes</t>
  </si>
  <si>
    <t>Pneus</t>
  </si>
  <si>
    <t>Equipamentos Elétricos e Eletrónicos</t>
  </si>
  <si>
    <t>Baterias</t>
  </si>
  <si>
    <t>Veículos</t>
  </si>
  <si>
    <t>Tabaco</t>
  </si>
  <si>
    <t>Vendas e Serviços Prestados (€)</t>
  </si>
  <si>
    <t>x</t>
  </si>
  <si>
    <t>Vendas (resíduos) (€)</t>
  </si>
  <si>
    <t>Receitas obtidas com a preparação para a reutilização ou, com a preparação para a reorientação ou, com a valorização de matérias-primas secundárias valorizadas a partir de resíduos de baterias recicladas (€)</t>
  </si>
  <si>
    <t>Serviços prestados - prestações financeiras do ano corrente (€)</t>
  </si>
  <si>
    <t>Serviços prestados - prestações financeiras retroativos (€)</t>
  </si>
  <si>
    <t>Fornecimentos e Serviços Externos (€)</t>
  </si>
  <si>
    <t>Gastos operacionais (€)</t>
  </si>
  <si>
    <t>Contrapartidas financeiras - recolha seletiva (€)</t>
  </si>
  <si>
    <t>Contrapartidas financeiras - recolha indiferenciada (compostagem) (€)</t>
  </si>
  <si>
    <t>Contrapartidas financeiras - recolha indiferenciada (escórias) (€)</t>
  </si>
  <si>
    <t>Contrapartidas financeiras - recolha em farmácias comunitárias (€)</t>
  </si>
  <si>
    <t>Contrapartidas financeiras - recolha em centros de receção veterinários (€)</t>
  </si>
  <si>
    <t>Contrapartidas financeiras - funcionamento do centro de triagem (€)</t>
  </si>
  <si>
    <t>Contrapartidas financeiras aos SGRU (€)</t>
  </si>
  <si>
    <t>Subsídio de transporte marítimo (€)</t>
  </si>
  <si>
    <t>Custos de limpeza urbana (€)</t>
  </si>
  <si>
    <t>Recolha, transporte e armazenagem (€)</t>
  </si>
  <si>
    <t>Tratamento (€)</t>
  </si>
  <si>
    <t>Fragmentação (€)</t>
  </si>
  <si>
    <t>Preparação para reutilização (€)</t>
  </si>
  <si>
    <t>Valorização excepto reciclagem (€)</t>
  </si>
  <si>
    <t>Eliminação (€)</t>
  </si>
  <si>
    <t>Gastos com a venda de resíduos nos procedimentos concursais (valor negativo) (€)</t>
  </si>
  <si>
    <t>(inserir texto aqui)</t>
  </si>
  <si>
    <t>Outros Fornecimentos e Serviços Externos (€)</t>
  </si>
  <si>
    <t>Imparidade de dívidas a receber (€)</t>
  </si>
  <si>
    <t>Provisões (aumentos/reduções) (€)</t>
  </si>
  <si>
    <t>Outros rendimentos e ganhos (€)</t>
  </si>
  <si>
    <t>Outros gastos e perdas (€)</t>
  </si>
  <si>
    <t>Resultado antes de depreciações, gastos de financiamento e impostos (€)</t>
  </si>
  <si>
    <t>Gastos / reversões de depreciação e de amortização (€)</t>
  </si>
  <si>
    <t>Resultado operacional (antes de gastos de financiamento e impostos) (€)</t>
  </si>
  <si>
    <t>Juros e rendimentos similares obtidos (€)</t>
  </si>
  <si>
    <t>Juros e gastos similares suportados (€)</t>
  </si>
  <si>
    <t>Resultado antes de impostos (€)</t>
  </si>
  <si>
    <t>Impostos sobre o rendimento do período (€)</t>
  </si>
  <si>
    <t>Capital subscrito/Fundos (€)</t>
  </si>
  <si>
    <t>Reservas Legais/Estatutárias (€)</t>
  </si>
  <si>
    <t>Outras Reservas (€)</t>
  </si>
  <si>
    <t>Resultados Transitados (€)</t>
  </si>
  <si>
    <t>Resultado líquido do exercício (€)</t>
  </si>
  <si>
    <t>Total Capital Próprio/Fundos Patrimoniais (€)</t>
  </si>
  <si>
    <t>Reservas nos termos do UNILEX (€)</t>
  </si>
  <si>
    <t>Monitorização - Dados Financeiros</t>
  </si>
  <si>
    <t>(%) Atingida</t>
  </si>
  <si>
    <t>Previsão do Valor da PF do ano 2025</t>
  </si>
  <si>
    <t>Rendimento da PF do ano 2025</t>
  </si>
  <si>
    <t xml:space="preserve">Locais de realização </t>
  </si>
  <si>
    <t>Reforço a aplicar de ano anterior não gasto (€)</t>
  </si>
  <si>
    <t>Gastos concertados com outras EG do mesmo fluxo (€)</t>
  </si>
  <si>
    <t>Impacto nas quantidades recolhidas</t>
  </si>
  <si>
    <t>Impacto nas quantidades recicladas/valorizadas</t>
  </si>
  <si>
    <t>Principais Impactos Alcançados (RAA)</t>
  </si>
  <si>
    <t xml:space="preserve">N.º </t>
  </si>
  <si>
    <t>A preencher pela APA</t>
  </si>
  <si>
    <t>(Caracterização do modelo funcional de gestão)</t>
  </si>
  <si>
    <t>n.a.</t>
  </si>
  <si>
    <t>N.º auditorias previstas</t>
  </si>
  <si>
    <t>N.º auditorias realizadas</t>
  </si>
  <si>
    <t>N.º de sinergia com outras EG</t>
  </si>
  <si>
    <t>N.º auditorias realizadas pela EG</t>
  </si>
  <si>
    <t>Fluxo 
(Aplicável/Não Aplicável)</t>
  </si>
  <si>
    <t>Em curso 
(1.º Semestre)</t>
  </si>
  <si>
    <t>Realizadas 
(1.º Semestre)</t>
  </si>
  <si>
    <t>N.º auditorias Produtor - Critérios mínimos de selecção</t>
  </si>
  <si>
    <t xml:space="preserve">Operadores de Tratamento Resíduos </t>
  </si>
  <si>
    <t>Operadores de Tratamento Resíduos - Fluxos perigosos</t>
  </si>
  <si>
    <t xml:space="preserve">Operadores de Tratamento Resíduos pequena dimensão </t>
  </si>
  <si>
    <t>Entidade Gestora</t>
  </si>
  <si>
    <t>Auditorias previstas 
(Sim/ Não)</t>
  </si>
  <si>
    <t>Auditoria de avaliação técnico-ambiental (constante do relatório de atividade)</t>
  </si>
  <si>
    <t>EMAS</t>
  </si>
  <si>
    <t>Auditoria de avaliação económico-financeira (incluindo o Relatório e Contas)</t>
  </si>
  <si>
    <t>DADOS DO ADERENTE</t>
  </si>
  <si>
    <t>PONTUAÇÃO 
APA, I.P. E DGAE 
(1 PONTO POR CRITÉRIO)</t>
  </si>
  <si>
    <t>SELEÇÃO 
APA, I.P. E DGAE</t>
  </si>
  <si>
    <t>OBSERVAÇÕES 
APA, I.P./DGAE</t>
  </si>
  <si>
    <t>Desvios em toneladas</t>
  </si>
  <si>
    <t xml:space="preserve">Designação comercial </t>
  </si>
  <si>
    <t>Outros fluxos</t>
  </si>
  <si>
    <t>Critério 1</t>
  </si>
  <si>
    <t>Critério 2</t>
  </si>
  <si>
    <t>Critério 3</t>
  </si>
  <si>
    <t>Critério 4</t>
  </si>
  <si>
    <t>Critério 5</t>
  </si>
  <si>
    <t>Critério
(a preencher pela EG)</t>
  </si>
  <si>
    <t>DADOS DA ENTIDADE AUDITORA</t>
  </si>
  <si>
    <t xml:space="preserve">REALIZAÇÃO </t>
  </si>
  <si>
    <t>DATA DE REALIZAÇÃO</t>
  </si>
  <si>
    <t xml:space="preserve">Ações de cooperação entre a titular e outras entidades 
(conforme capítulo da licença: Relação e Cooperação entre Entidades Gestoras) </t>
  </si>
  <si>
    <t>Modelo de Prestação Financeira - Parecer de verificação, bem como, se aplicável, o parecer sobre as propostas apresentadas pela Titular relativamente à sua revisão 
(conforme licença)</t>
  </si>
  <si>
    <t>Auditoria a Outros Intervenientes do Sistema Integrado</t>
  </si>
  <si>
    <t>Ponto de Recolha</t>
  </si>
  <si>
    <t xml:space="preserve">Notas: </t>
  </si>
  <si>
    <t>PLANEAMENTO</t>
  </si>
  <si>
    <t>Valor Previsional SC&amp;E (≥ 7,5% PF 2025)</t>
  </si>
  <si>
    <t>Gastos concertados com outras EG (≥ 30% Gastos totais SC&amp;E)</t>
  </si>
  <si>
    <t xml:space="preserve">RESULTADOS DO 1º SEMESTRE </t>
  </si>
  <si>
    <t>Valor Executado (fim 1.º semestre) SC&amp;E</t>
  </si>
  <si>
    <t>Valor Executado (fim 1.º semestre) Reutilização e Preparação para Reutilização</t>
  </si>
  <si>
    <t xml:space="preserve">AVALIAÇÃO ANUAL DA IMPLEMENTAÇÃO DAS AÇÕES </t>
  </si>
  <si>
    <t>Rendimento da PF do ano de 2025</t>
  </si>
  <si>
    <t>Valor Executado Total</t>
  </si>
  <si>
    <t>Gastos totais em SC&amp;E (≥ 7,5 % PF 2025)</t>
  </si>
  <si>
    <t>Taxa de Execução Total</t>
  </si>
  <si>
    <t>FASE PLANEAMENTO</t>
  </si>
  <si>
    <t>EXECUÇÃO DAS AÇÕES</t>
  </si>
  <si>
    <t xml:space="preserve">AVALIAÇÃO ANUAL DA IMPLEMENTAÇÃO DAS AÇÕES 
(a preencher no final do ano) </t>
  </si>
  <si>
    <t>Correspondência com o plano estratégico para o periodo de vigência da licença  
(N.º e designação do objetivo estratégico)</t>
  </si>
  <si>
    <t>Identificação de materiais didáticos</t>
  </si>
  <si>
    <t>Distrito / Concelho</t>
  </si>
  <si>
    <t xml:space="preserve">Data de início </t>
  </si>
  <si>
    <t>Data de fim</t>
  </si>
  <si>
    <t xml:space="preserve">Ação/Projeto Prevenção?
</t>
  </si>
  <si>
    <t>Fundamentação no âmbito da Prevenção</t>
  </si>
  <si>
    <t>Ação/Projeto de RePpR?</t>
  </si>
  <si>
    <t>Valor Orçamentado RePpR (€)</t>
  </si>
  <si>
    <t>Objetivo da ação/projeto</t>
  </si>
  <si>
    <t>Meta(s) de realização da ação/projeto</t>
  </si>
  <si>
    <t>Indicador(es) para monitorização das metas</t>
  </si>
  <si>
    <t>Evidências de realização</t>
  </si>
  <si>
    <t>Valor executado da ação/projeto (€)</t>
  </si>
  <si>
    <t>Resultado(s) do(s) indicador(es)</t>
  </si>
  <si>
    <t>Cumprimento da(s) meta(s) de realização</t>
  </si>
  <si>
    <r>
      <rPr>
        <sz val="8"/>
        <color theme="0"/>
        <rFont val="Verdana"/>
        <family val="2"/>
      </rPr>
      <t>Descrição breve do</t>
    </r>
    <r>
      <rPr>
        <sz val="8"/>
        <color rgb="FFFF0000"/>
        <rFont val="Verdana"/>
        <family val="2"/>
      </rPr>
      <t xml:space="preserve"> </t>
    </r>
    <r>
      <rPr>
        <sz val="8"/>
        <color theme="0"/>
        <rFont val="Verdana"/>
        <family val="2"/>
      </rPr>
      <t>impacto da ação/projeto nos objetivos e metas de gestão estabelecidos na licença</t>
    </r>
  </si>
  <si>
    <t>Valor executado RePpR 
(€)</t>
  </si>
  <si>
    <t xml:space="preserve">Acção /projeto desenvolvido?
</t>
  </si>
  <si>
    <t>Diferencial não gasto para aplicações futuras (€)</t>
  </si>
  <si>
    <t>TOTAL GASTOS</t>
  </si>
  <si>
    <t>- As células para preenchimento que se encontram a cinzento preenchem-se apenas nos períodos indicados (comunicação intercalar do 1.º sementre e Relatório Anual de Atividades (RAA)</t>
  </si>
  <si>
    <t>Valor Previsional  I&amp;D (≥ 2% PF 2025)</t>
  </si>
  <si>
    <t>Valor Executado (fim 1.º Semestre) I&amp;D</t>
  </si>
  <si>
    <t>Valor Executado (fim 1.º Semestre) Reutilização e Preparação para Reutilização</t>
  </si>
  <si>
    <t>Gastos totais em I&amp;D (≥ 2% PF 2025)</t>
  </si>
  <si>
    <t>Gastos concertados com outras EG</t>
  </si>
  <si>
    <t>FASE DE PLANEAMENTO</t>
  </si>
  <si>
    <t>Correspondência com o plano estratégico para o periodo de vigencia da licença  
(N.º e Designação do objetivo estratégico)</t>
  </si>
  <si>
    <t>Valor executado da ação/projeto(€)</t>
  </si>
  <si>
    <t xml:space="preserve"> Resultado(s) do(s) indicador(es)</t>
  </si>
  <si>
    <t>Transita para o ano seguinte (€)</t>
  </si>
  <si>
    <t xml:space="preserve"> INFORMAÇÃO ECONÓMICA E FINANCEIRA</t>
  </si>
  <si>
    <t>RAA 
2025</t>
  </si>
  <si>
    <r>
      <t>Observações</t>
    </r>
    <r>
      <rPr>
        <b/>
        <sz val="9"/>
        <color theme="0"/>
        <rFont val="Verdana"/>
        <family val="2"/>
      </rPr>
      <t xml:space="preserve">
</t>
    </r>
    <r>
      <rPr>
        <sz val="9"/>
        <color theme="0"/>
        <rFont val="Verdana"/>
        <family val="2"/>
      </rPr>
      <t>(nomeadamente, a fundamentação para desvios entre os valores previstos e reais)</t>
    </r>
  </si>
  <si>
    <t>SDR</t>
  </si>
  <si>
    <t>RENDIMENTOS E GASTOS</t>
  </si>
  <si>
    <t>Receitas obtidas com novos registos</t>
  </si>
  <si>
    <t>ESTRUTURA ESTIMADA DOS CAPITAIS PRÓPRIOS OU FUNDOS PATRIMONIAIS</t>
  </si>
  <si>
    <t>OUTROS</t>
  </si>
  <si>
    <t xml:space="preserve">RESULTADOS DA AVALIAÇÃO ANUAL </t>
  </si>
  <si>
    <t>Área de gestão</t>
  </si>
  <si>
    <t>Atividade</t>
  </si>
  <si>
    <t xml:space="preserve">Meta </t>
  </si>
  <si>
    <t>Indicador</t>
  </si>
  <si>
    <t>Calendarização</t>
  </si>
  <si>
    <t xml:space="preserve">Principais Impactos Alcançados (1.º semestre) </t>
  </si>
  <si>
    <t>Data de início</t>
  </si>
  <si>
    <r>
      <t xml:space="preserve">- Plano de Atividades e Demonstração de Resultados (PADR) - </t>
    </r>
    <r>
      <rPr>
        <sz val="10"/>
        <rFont val="Verdana"/>
        <family val="2"/>
      </rPr>
      <t>Previsional</t>
    </r>
    <r>
      <rPr>
        <sz val="10"/>
        <color theme="1"/>
        <rFont val="Verdana"/>
        <family val="2"/>
      </rPr>
      <t xml:space="preserve"> - Preencher apenas as células em branco</t>
    </r>
  </si>
  <si>
    <t>Fundamento de rescisão</t>
  </si>
  <si>
    <t>Declaro que cumpro o n.º 2 do artigo 11.º do UNILEX</t>
  </si>
  <si>
    <t>Nome do Representante</t>
  </si>
  <si>
    <t>NIF da Entidade</t>
  </si>
  <si>
    <t>Fundamentação (motivo)</t>
  </si>
  <si>
    <t>Força</t>
  </si>
  <si>
    <t>Oportunidades</t>
  </si>
  <si>
    <t>Fraquezas</t>
  </si>
  <si>
    <t>Ameaças</t>
  </si>
  <si>
    <t>Análise SWOT/ FOFA do planeamento da EG:</t>
  </si>
  <si>
    <t>Alteração de estatutos (Referência do documento)</t>
  </si>
  <si>
    <t>Sim</t>
  </si>
  <si>
    <t>Não</t>
  </si>
  <si>
    <t>01 - Situação da Empresa- Estrutura Societária - SIGVFV</t>
  </si>
  <si>
    <t>Órgãos Sociais</t>
  </si>
  <si>
    <t>Assembleia Geral</t>
  </si>
  <si>
    <t>Gerência</t>
  </si>
  <si>
    <t>Nome da Entidade</t>
  </si>
  <si>
    <t>Fiscal Único</t>
  </si>
  <si>
    <t>Gerente</t>
  </si>
  <si>
    <t>Período do mandato</t>
  </si>
  <si>
    <t>Sócios</t>
  </si>
  <si>
    <t>Fiscalização</t>
  </si>
  <si>
    <t>Suplente</t>
  </si>
  <si>
    <t>Data de associação</t>
  </si>
  <si>
    <t>Vice-Presidente</t>
  </si>
  <si>
    <t>Secretário</t>
  </si>
  <si>
    <t>Identificação do auditor externo</t>
  </si>
  <si>
    <t>Data início</t>
  </si>
  <si>
    <t>Período de associação</t>
  </si>
  <si>
    <t>Justificação do Fiscal Único</t>
  </si>
  <si>
    <t>Total colocação no mercado (n.º)</t>
  </si>
  <si>
    <t>Veículos novos (n.º)</t>
  </si>
  <si>
    <t>Veículos usados (n.º)</t>
  </si>
  <si>
    <t>Veículos novos (ton)</t>
  </si>
  <si>
    <t>Veículos usados (ton)</t>
  </si>
  <si>
    <t>Total Produtores</t>
  </si>
  <si>
    <t>Total de Representantes Autorizados</t>
  </si>
  <si>
    <t>Produtor</t>
  </si>
  <si>
    <t>Representante Autorizado</t>
  </si>
  <si>
    <t>Novo Contrato</t>
  </si>
  <si>
    <t>Contrato Terminado</t>
  </si>
  <si>
    <t>Em processo de insolvência</t>
  </si>
  <si>
    <t>Contrato já existente</t>
  </si>
  <si>
    <t>M1</t>
  </si>
  <si>
    <t>N1</t>
  </si>
  <si>
    <t>3 rodas, excepto triciclos a motor</t>
  </si>
  <si>
    <t>Categoria de veículo</t>
  </si>
  <si>
    <t>Novo</t>
  </si>
  <si>
    <t>Usado</t>
  </si>
  <si>
    <t>Quantidade (n.º)</t>
  </si>
  <si>
    <t>Quantidade (ton)</t>
  </si>
  <si>
    <t xml:space="preserve">Braga  </t>
  </si>
  <si>
    <t xml:space="preserve">Leiria </t>
  </si>
  <si>
    <t xml:space="preserve">Santarem </t>
  </si>
  <si>
    <t xml:space="preserve">Vila Real </t>
  </si>
  <si>
    <t>R.A. Açores</t>
  </si>
  <si>
    <t>R.A. Madeira</t>
  </si>
  <si>
    <t>Distrito (PT)</t>
  </si>
  <si>
    <t>África do Sul</t>
  </si>
  <si>
    <t>Argélia</t>
  </si>
  <si>
    <t>Angola</t>
  </si>
  <si>
    <t>Benim</t>
  </si>
  <si>
    <t>Burkina Faso</t>
  </si>
  <si>
    <t>Burundi</t>
  </si>
  <si>
    <t>Cabo Verde</t>
  </si>
  <si>
    <t>Camarões</t>
  </si>
  <si>
    <t>Chade</t>
  </si>
  <si>
    <t>Comores</t>
  </si>
  <si>
    <t>Costa do Marfim</t>
  </si>
  <si>
    <t>Djibuti</t>
  </si>
  <si>
    <t>Egito</t>
  </si>
  <si>
    <t>Eritreia</t>
  </si>
  <si>
    <t>Essuatíni</t>
  </si>
  <si>
    <t>Etiópia</t>
  </si>
  <si>
    <t>Gabão</t>
  </si>
  <si>
    <t>Gâmbia</t>
  </si>
  <si>
    <t>Gana</t>
  </si>
  <si>
    <t>Guiné</t>
  </si>
  <si>
    <t>Guiné-Bissau</t>
  </si>
  <si>
    <t>Guiné Equatorial</t>
  </si>
  <si>
    <t>Lesoto</t>
  </si>
  <si>
    <t>Libéria</t>
  </si>
  <si>
    <t>Líbia</t>
  </si>
  <si>
    <t>Madagáscar</t>
  </si>
  <si>
    <t>Maláui</t>
  </si>
  <si>
    <t>Mali</t>
  </si>
  <si>
    <t>Marrocos</t>
  </si>
  <si>
    <t>Maurícias</t>
  </si>
  <si>
    <t>Mauritânia</t>
  </si>
  <si>
    <t>Moçambique</t>
  </si>
  <si>
    <t>Namíbia</t>
  </si>
  <si>
    <t>Níger</t>
  </si>
  <si>
    <t>Nigéria</t>
  </si>
  <si>
    <t>República Centro-Africana</t>
  </si>
  <si>
    <t>República do Congo</t>
  </si>
  <si>
    <t>República Democrática do Congo</t>
  </si>
  <si>
    <t>Ruanda</t>
  </si>
  <si>
    <t>São Tomé e Príncipe</t>
  </si>
  <si>
    <t>Senegal</t>
  </si>
  <si>
    <t>Serra Leoa</t>
  </si>
  <si>
    <t>Seychelles</t>
  </si>
  <si>
    <t>Somália</t>
  </si>
  <si>
    <t>Sudão</t>
  </si>
  <si>
    <t>Sudão do Sul</t>
  </si>
  <si>
    <t>Tanzânia</t>
  </si>
  <si>
    <t>Togo</t>
  </si>
  <si>
    <t>Tunísia</t>
  </si>
  <si>
    <t>Uganda</t>
  </si>
  <si>
    <t>Zâmbia</t>
  </si>
  <si>
    <t>Zimbábue</t>
  </si>
  <si>
    <t>Canadá</t>
  </si>
  <si>
    <t>México</t>
  </si>
  <si>
    <t>Antígua e Barbuda</t>
  </si>
  <si>
    <t>Bahamas</t>
  </si>
  <si>
    <t>Barbados</t>
  </si>
  <si>
    <t>Belize</t>
  </si>
  <si>
    <t>Costa Rica</t>
  </si>
  <si>
    <t>Cuba</t>
  </si>
  <si>
    <t>Dominica</t>
  </si>
  <si>
    <t>El Salvador</t>
  </si>
  <si>
    <t>Granada</t>
  </si>
  <si>
    <t>Guatemala</t>
  </si>
  <si>
    <t>Haiti</t>
  </si>
  <si>
    <t>Honduras</t>
  </si>
  <si>
    <t>Jamaica</t>
  </si>
  <si>
    <t>Nicarágua</t>
  </si>
  <si>
    <t>Panamá</t>
  </si>
  <si>
    <t>República Dominicana</t>
  </si>
  <si>
    <t>São Cristóvão e Neves</t>
  </si>
  <si>
    <t>Santa Lúcia</t>
  </si>
  <si>
    <t>São Vicente e Granadinas</t>
  </si>
  <si>
    <t>Argentina</t>
  </si>
  <si>
    <t>Bolívia</t>
  </si>
  <si>
    <t>Brasil</t>
  </si>
  <si>
    <t>Chile</t>
  </si>
  <si>
    <t>Colômbia</t>
  </si>
  <si>
    <t>Equador</t>
  </si>
  <si>
    <t>Guiana</t>
  </si>
  <si>
    <t>Paraguai</t>
  </si>
  <si>
    <t>Peru</t>
  </si>
  <si>
    <t>Suriname</t>
  </si>
  <si>
    <t>Uruguai</t>
  </si>
  <si>
    <t>Venezuela</t>
  </si>
  <si>
    <t>Albânia</t>
  </si>
  <si>
    <t>Andorra</t>
  </si>
  <si>
    <t>Arménia</t>
  </si>
  <si>
    <t>Áustria</t>
  </si>
  <si>
    <t>Azerbaijão</t>
  </si>
  <si>
    <t>Bélgica</t>
  </si>
  <si>
    <t>Bielorrússia</t>
  </si>
  <si>
    <t>Bulgária</t>
  </si>
  <si>
    <t>Chipre</t>
  </si>
  <si>
    <t>Croácia</t>
  </si>
  <si>
    <t>Dinamarca</t>
  </si>
  <si>
    <t>Eslováquia</t>
  </si>
  <si>
    <t>Eslovénia</t>
  </si>
  <si>
    <t>Estónia</t>
  </si>
  <si>
    <t>Finlândia</t>
  </si>
  <si>
    <t>França</t>
  </si>
  <si>
    <t>Geórgia</t>
  </si>
  <si>
    <t>Grécia</t>
  </si>
  <si>
    <t>Hungria</t>
  </si>
  <si>
    <t>Irlanda</t>
  </si>
  <si>
    <t>Islândia</t>
  </si>
  <si>
    <t>Kosovo</t>
  </si>
  <si>
    <t>Letónia</t>
  </si>
  <si>
    <t>Liechtenstein</t>
  </si>
  <si>
    <t>Lituânia</t>
  </si>
  <si>
    <t>Luxemburgo</t>
  </si>
  <si>
    <t>Malta</t>
  </si>
  <si>
    <t>Moldávia</t>
  </si>
  <si>
    <t>Mónaco</t>
  </si>
  <si>
    <t>Noruega</t>
  </si>
  <si>
    <t>Países Baixos</t>
  </si>
  <si>
    <t>Polónia</t>
  </si>
  <si>
    <t>Reino Unido</t>
  </si>
  <si>
    <t>República Checa</t>
  </si>
  <si>
    <t>Roménia</t>
  </si>
  <si>
    <t>Rússia</t>
  </si>
  <si>
    <t>San Marino</t>
  </si>
  <si>
    <t>Sérvia</t>
  </si>
  <si>
    <t>Suécia</t>
  </si>
  <si>
    <t>Suíça</t>
  </si>
  <si>
    <t>Ucrânia</t>
  </si>
  <si>
    <t>Afeganistão</t>
  </si>
  <si>
    <t>Arábia Saudita</t>
  </si>
  <si>
    <t>Bahrein</t>
  </si>
  <si>
    <t>Bangladesh</t>
  </si>
  <si>
    <t>Brunei</t>
  </si>
  <si>
    <t>Butão</t>
  </si>
  <si>
    <t>Camboja</t>
  </si>
  <si>
    <t>Catar</t>
  </si>
  <si>
    <t>China</t>
  </si>
  <si>
    <t>Coreia do Norte</t>
  </si>
  <si>
    <t>Coreia do Sul</t>
  </si>
  <si>
    <t>Emirados Árabes Unidos</t>
  </si>
  <si>
    <t>Filipinas</t>
  </si>
  <si>
    <t>Índia</t>
  </si>
  <si>
    <t>Indonésia</t>
  </si>
  <si>
    <t>Irão</t>
  </si>
  <si>
    <t>Iraque</t>
  </si>
  <si>
    <t>Israel</t>
  </si>
  <si>
    <t>Japão</t>
  </si>
  <si>
    <t>Jordânia</t>
  </si>
  <si>
    <t>Kuwait</t>
  </si>
  <si>
    <t>Laos</t>
  </si>
  <si>
    <t>Líbano</t>
  </si>
  <si>
    <t>Malásia</t>
  </si>
  <si>
    <t>Maldivas</t>
  </si>
  <si>
    <t>Mongólia</t>
  </si>
  <si>
    <t>Omã</t>
  </si>
  <si>
    <t>Paquistão</t>
  </si>
  <si>
    <t>Quirguistão</t>
  </si>
  <si>
    <t>Singapura</t>
  </si>
  <si>
    <t>Síria</t>
  </si>
  <si>
    <t>Sri Lanka</t>
  </si>
  <si>
    <t>Tailândia</t>
  </si>
  <si>
    <t>Tajiquistão</t>
  </si>
  <si>
    <t>Timor-Leste</t>
  </si>
  <si>
    <t>Turquemenistão</t>
  </si>
  <si>
    <t>Turquia</t>
  </si>
  <si>
    <t>Uzbequistão</t>
  </si>
  <si>
    <t>Vietname</t>
  </si>
  <si>
    <t>Iémen</t>
  </si>
  <si>
    <t>Austrália</t>
  </si>
  <si>
    <t>Fiji</t>
  </si>
  <si>
    <t>Ilhas Marshall</t>
  </si>
  <si>
    <t>Ilhas Salomão</t>
  </si>
  <si>
    <t>Kiribati</t>
  </si>
  <si>
    <t>Micronésia</t>
  </si>
  <si>
    <t>Nauru</t>
  </si>
  <si>
    <t>Nova Zelândia</t>
  </si>
  <si>
    <t>Palau</t>
  </si>
  <si>
    <t>Samoa</t>
  </si>
  <si>
    <t>Tonga</t>
  </si>
  <si>
    <t>Tuvalu</t>
  </si>
  <si>
    <t>Vanuatu</t>
  </si>
  <si>
    <t>Botsuana</t>
  </si>
  <si>
    <t>Quénia</t>
  </si>
  <si>
    <t>Estados Unidos da América</t>
  </si>
  <si>
    <t>Trindade e Tobago</t>
  </si>
  <si>
    <t>Bósnia-Herzegovina</t>
  </si>
  <si>
    <t xml:space="preserve">Montenegro  </t>
  </si>
  <si>
    <t>Mianmar (Birmânia)</t>
  </si>
  <si>
    <t xml:space="preserve">Nepal  </t>
  </si>
  <si>
    <t>Papua-Nova Guiné</t>
  </si>
  <si>
    <t>Outro</t>
  </si>
  <si>
    <t>Novo / Usado</t>
  </si>
  <si>
    <t>Cidade</t>
  </si>
  <si>
    <t>Data de adesão à rede Valorcar</t>
  </si>
  <si>
    <t>Data de conclusão da adesão à rede Valorcar</t>
  </si>
  <si>
    <t>Contratos</t>
  </si>
  <si>
    <t>Novos contratos</t>
  </si>
  <si>
    <t>Contratos terminados</t>
  </si>
  <si>
    <t>Se RA - País da empresa representada</t>
  </si>
  <si>
    <t>Se RA - NIF da empresa representada</t>
  </si>
  <si>
    <t>Se RA - Nome da empresa representada</t>
  </si>
  <si>
    <t>Veículos colocados pela 1.ª vez no mercado nacional (M1, N1 e 3 rodas)</t>
  </si>
  <si>
    <t>Novos</t>
  </si>
  <si>
    <t>Data de homologação</t>
  </si>
  <si>
    <t>Usados</t>
  </si>
  <si>
    <t>Pré 03-02-2010</t>
  </si>
  <si>
    <t>Pós 03-02-2010</t>
  </si>
  <si>
    <t>PF (€/veículo)</t>
  </si>
  <si>
    <t>Estado do contrato com VALORCAR</t>
  </si>
  <si>
    <t>Número do contrato com VALORCAR</t>
  </si>
  <si>
    <t>Total PF (€)</t>
  </si>
  <si>
    <t>Bonificação (€/veículo)</t>
  </si>
  <si>
    <t>IVA 
(à taxa legal em vigor)</t>
  </si>
  <si>
    <t>Total PF + IVA (€)</t>
  </si>
  <si>
    <t>Colocação Mercado (unid)</t>
  </si>
  <si>
    <t>Valor da Prestação Financeira (€)</t>
  </si>
  <si>
    <t>Valor total bonificações (€)</t>
  </si>
  <si>
    <t>Total PF - Bonificação (€)</t>
  </si>
  <si>
    <t>Quantidade de veículos (n.º)</t>
  </si>
  <si>
    <t>Centros de Armazenagem</t>
  </si>
  <si>
    <t>Operador de Desmantelamento</t>
  </si>
  <si>
    <t>Coordenadas Geográficas</t>
  </si>
  <si>
    <t>Certificações</t>
  </si>
  <si>
    <t>Incumprimento de Contrato (S/N)</t>
  </si>
  <si>
    <t>Data de fim de contrato</t>
  </si>
  <si>
    <t>Data de início de contrato</t>
  </si>
  <si>
    <t xml:space="preserve">Santarém </t>
  </si>
  <si>
    <t>n.º</t>
  </si>
  <si>
    <t>Concelho da Origem</t>
  </si>
  <si>
    <t>Tipo de origem</t>
  </si>
  <si>
    <t>Distrito de origem</t>
  </si>
  <si>
    <t>Alandroal</t>
  </si>
  <si>
    <t>Alcácer do Sal</t>
  </si>
  <si>
    <t>Alcanena</t>
  </si>
  <si>
    <t>Alcoutim</t>
  </si>
  <si>
    <t>Alfândega da Fé</t>
  </si>
  <si>
    <t>Alijó</t>
  </si>
  <si>
    <t>Almeida</t>
  </si>
  <si>
    <t>Almodôvar</t>
  </si>
  <si>
    <t>Alpiarça</t>
  </si>
  <si>
    <t>Alter do Chão</t>
  </si>
  <si>
    <t>Alvaiázere</t>
  </si>
  <si>
    <t>Alvito</t>
  </si>
  <si>
    <t>Amarante</t>
  </si>
  <si>
    <t>Amares</t>
  </si>
  <si>
    <t>Angra do Heroísmo</t>
  </si>
  <si>
    <t>Armamar</t>
  </si>
  <si>
    <t>Arronches</t>
  </si>
  <si>
    <t>Arruda dos Vinhos</t>
  </si>
  <si>
    <t>Baião</t>
  </si>
  <si>
    <t>Barrancos</t>
  </si>
  <si>
    <t>Belmonte</t>
  </si>
  <si>
    <t>Bombarral</t>
  </si>
  <si>
    <t>Borba</t>
  </si>
  <si>
    <t>Boticas</t>
  </si>
  <si>
    <t>Cabeceiras de Basto</t>
  </si>
  <si>
    <t>Calheta (Madeira)</t>
  </si>
  <si>
    <t>Calheta (São Jorge)</t>
  </si>
  <si>
    <t>Caminha</t>
  </si>
  <si>
    <t>Carrazeda de Ansiães</t>
  </si>
  <si>
    <t>Castanheira de Pêra</t>
  </si>
  <si>
    <t>Castelo de Paiva</t>
  </si>
  <si>
    <t>Castelo de Vide</t>
  </si>
  <si>
    <t>Castro Daire</t>
  </si>
  <si>
    <t>Castro Marim</t>
  </si>
  <si>
    <t>Castro Verde</t>
  </si>
  <si>
    <t>Celorico da Beira</t>
  </si>
  <si>
    <t>Chamusca</t>
  </si>
  <si>
    <t>Cinfães</t>
  </si>
  <si>
    <t>Constância</t>
  </si>
  <si>
    <t>Coruche</t>
  </si>
  <si>
    <t>Corvo</t>
  </si>
  <si>
    <t>Crato</t>
  </si>
  <si>
    <t>Elvas</t>
  </si>
  <si>
    <t>Esposende</t>
  </si>
  <si>
    <t>Estremoz</t>
  </si>
  <si>
    <t>Ferreira do Alentejo</t>
  </si>
  <si>
    <t>Ferreira do Zêzere</t>
  </si>
  <si>
    <t>Figueira de Castelo Rodrigo</t>
  </si>
  <si>
    <t>Figueiró dos Vinhos</t>
  </si>
  <si>
    <t>Fornos de Algodres</t>
  </si>
  <si>
    <t>Freixo de Espada à Cinta</t>
  </si>
  <si>
    <t>Fronteira</t>
  </si>
  <si>
    <t>Gavião</t>
  </si>
  <si>
    <t>Góis</t>
  </si>
  <si>
    <t>Golegã</t>
  </si>
  <si>
    <t>Gouveia</t>
  </si>
  <si>
    <t>Grândola</t>
  </si>
  <si>
    <t>Horta</t>
  </si>
  <si>
    <t>Idanha-a-Nova</t>
  </si>
  <si>
    <t>Lagoa (Algarve)</t>
  </si>
  <si>
    <t>Lajes das Flores</t>
  </si>
  <si>
    <t>Lamego</t>
  </si>
  <si>
    <t>Lousã</t>
  </si>
  <si>
    <t>Mação</t>
  </si>
  <si>
    <t>Macedo de Cavaleiros</t>
  </si>
  <si>
    <t>Machico</t>
  </si>
  <si>
    <t>Madalena</t>
  </si>
  <si>
    <t>Mangualde</t>
  </si>
  <si>
    <t>Manteigas</t>
  </si>
  <si>
    <t>Marvão</t>
  </si>
  <si>
    <t>Meda</t>
  </si>
  <si>
    <t>Melgaço</t>
  </si>
  <si>
    <t>Mértola</t>
  </si>
  <si>
    <t>Mesão Frio</t>
  </si>
  <si>
    <t>Mira</t>
  </si>
  <si>
    <t>Miranda do Corvo</t>
  </si>
  <si>
    <t>Miranda do Douro</t>
  </si>
  <si>
    <t>Mirandela</t>
  </si>
  <si>
    <t>Mogadouro</t>
  </si>
  <si>
    <t>Moimenta da Beira</t>
  </si>
  <si>
    <t>Monchique</t>
  </si>
  <si>
    <t>Mondim de Basto</t>
  </si>
  <si>
    <t>Monforte</t>
  </si>
  <si>
    <t>Montalegre</t>
  </si>
  <si>
    <t>Montemor-o-Novo</t>
  </si>
  <si>
    <t>Montemor-o-Velho</t>
  </si>
  <si>
    <t>Moura</t>
  </si>
  <si>
    <t>Mourão</t>
  </si>
  <si>
    <t>Murça</t>
  </si>
  <si>
    <t>Murtosa</t>
  </si>
  <si>
    <t>Nazaré</t>
  </si>
  <si>
    <t>Nisa</t>
  </si>
  <si>
    <t>Nordeste</t>
  </si>
  <si>
    <t>Odemira</t>
  </si>
  <si>
    <t>Oleiros</t>
  </si>
  <si>
    <t>Ourique</t>
  </si>
  <si>
    <t>Pampilhosa da Serra</t>
  </si>
  <si>
    <t>Paredes de Coura</t>
  </si>
  <si>
    <t>Penalva do Castelo</t>
  </si>
  <si>
    <t>Penamacor</t>
  </si>
  <si>
    <t>Penedono</t>
  </si>
  <si>
    <t>Peniche</t>
  </si>
  <si>
    <t>Peso da Régua</t>
  </si>
  <si>
    <t>Pinhel</t>
  </si>
  <si>
    <t>Ponta do Sol</t>
  </si>
  <si>
    <t>Ponte da Barca</t>
  </si>
  <si>
    <t>Portel</t>
  </si>
  <si>
    <t>Portimão</t>
  </si>
  <si>
    <t>Porto de Mós</t>
  </si>
  <si>
    <t>Porto Moniz</t>
  </si>
  <si>
    <t>Porto Santo</t>
  </si>
  <si>
    <t>Póvoa de Lanhoso</t>
  </si>
  <si>
    <t>Povoação</t>
  </si>
  <si>
    <t>Proença-a-Nova</t>
  </si>
  <si>
    <t>Redondo</t>
  </si>
  <si>
    <t>Reguengos de Monsaraz</t>
  </si>
  <si>
    <t>Resende</t>
  </si>
  <si>
    <t>Ribeira Brava</t>
  </si>
  <si>
    <t>Ribeira de Pena</t>
  </si>
  <si>
    <t>Ribeira Grande</t>
  </si>
  <si>
    <t>Sabrosa</t>
  </si>
  <si>
    <t>Sabugal</t>
  </si>
  <si>
    <t>Salvaterra de Magos</t>
  </si>
  <si>
    <t>Santa Cruz</t>
  </si>
  <si>
    <t>Santa Cruz da Graciosa</t>
  </si>
  <si>
    <t>Santa Cruz das Flores</t>
  </si>
  <si>
    <t>Santa Marta de Penaguião</t>
  </si>
  <si>
    <t>Santana</t>
  </si>
  <si>
    <t>Santiago do Cacém</t>
  </si>
  <si>
    <t>São João da Pesqueira</t>
  </si>
  <si>
    <t>São Pedro do Sul</t>
  </si>
  <si>
    <t>São Roque do Pico</t>
  </si>
  <si>
    <t>São Vicente</t>
  </si>
  <si>
    <t>Sardoal</t>
  </si>
  <si>
    <t>Sátão</t>
  </si>
  <si>
    <t>Seia</t>
  </si>
  <si>
    <t>Sernancelhe</t>
  </si>
  <si>
    <t>Serpa</t>
  </si>
  <si>
    <t>Sertã</t>
  </si>
  <si>
    <t>Sever do Vouga</t>
  </si>
  <si>
    <t>Sobral de Monte Agraço</t>
  </si>
  <si>
    <t>Sousel</t>
  </si>
  <si>
    <t>Tábua</t>
  </si>
  <si>
    <t>Tabuaço</t>
  </si>
  <si>
    <t>Tarouca</t>
  </si>
  <si>
    <t>Terras de Bouro</t>
  </si>
  <si>
    <t>Tomar</t>
  </si>
  <si>
    <t>Tondela</t>
  </si>
  <si>
    <t>Torre de Moncorvo</t>
  </si>
  <si>
    <t>Valpaços</t>
  </si>
  <si>
    <t>Velas</t>
  </si>
  <si>
    <t>Vendas Novas</t>
  </si>
  <si>
    <t>Viana do Alentejo</t>
  </si>
  <si>
    <t>Vidigueira</t>
  </si>
  <si>
    <t>Vieira do Minho</t>
  </si>
  <si>
    <t>Vila de Rei</t>
  </si>
  <si>
    <t>Vila do Bispo</t>
  </si>
  <si>
    <t>Vila do Porto</t>
  </si>
  <si>
    <t>Vila Flor</t>
  </si>
  <si>
    <t>Vila Franca do Campo</t>
  </si>
  <si>
    <t>Vila Nova da Barquinha</t>
  </si>
  <si>
    <t>Vila Nova de Cerveira</t>
  </si>
  <si>
    <t>Vila Nova de Foz Côa</t>
  </si>
  <si>
    <t>Vila Nova de Paiva</t>
  </si>
  <si>
    <t>Vila Nova de Poiares</t>
  </si>
  <si>
    <t>Vila Pouca de Aguiar</t>
  </si>
  <si>
    <t>Vila Velha de Ródão</t>
  </si>
  <si>
    <t>Vila Viçosa</t>
  </si>
  <si>
    <t>Vimioso</t>
  </si>
  <si>
    <t>Vinhais</t>
  </si>
  <si>
    <t>Vizela</t>
  </si>
  <si>
    <t>LER</t>
  </si>
  <si>
    <t>16 01 06</t>
  </si>
  <si>
    <t>16 01 04*</t>
  </si>
  <si>
    <t>Desmantelamento e fragmentação</t>
  </si>
  <si>
    <t>Tipologia de operador</t>
  </si>
  <si>
    <t>Recolha</t>
  </si>
  <si>
    <t>Sub-Total</t>
  </si>
  <si>
    <t>N.º contrato com VALORCAR</t>
  </si>
  <si>
    <t>Tipo de material</t>
  </si>
  <si>
    <t>Líquidos (excluindo o combustível)</t>
  </si>
  <si>
    <t>Filtros de óleo</t>
  </si>
  <si>
    <t>Pneumáticos</t>
  </si>
  <si>
    <t>Grandes peças de plástico</t>
  </si>
  <si>
    <t>Vidro</t>
  </si>
  <si>
    <t>Outros materiais provenientes do desmantelamento</t>
  </si>
  <si>
    <t>Catalisadores</t>
  </si>
  <si>
    <t>130208 - (*) Outros óleos de motores, transmissões e lubrificação</t>
  </si>
  <si>
    <t>130899 - (*) Resíduos sem outras especificações</t>
  </si>
  <si>
    <t>150202 - (*) Absorventes, materiais filtrantes (incluindo filtros de óleo sem outras especificações), panos de limpeza e vestuário de proteção, contaminados por substâncias perigosas</t>
  </si>
  <si>
    <t>160103 - Pneus usados</t>
  </si>
  <si>
    <t>160107 - (*) Filtros de óleo</t>
  </si>
  <si>
    <t>160113 - (*) Fluidos de travões</t>
  </si>
  <si>
    <t>160119 - Plástico</t>
  </si>
  <si>
    <t>160120 - Vidro</t>
  </si>
  <si>
    <t>160199 - Resíduos sem outras especificações</t>
  </si>
  <si>
    <t>160601 - (*) Acumuladores de chumbo</t>
  </si>
  <si>
    <t>160801 - Catalisadores usados contendo ouro, prata, rénio, ródio, paládio, irídio ou platina (exceto 16 08 07)</t>
  </si>
  <si>
    <t>191204 - Plástico e borracha</t>
  </si>
  <si>
    <t>160504 - (*) Gases em recipientes sob pressão (incluindo halons) contendo substâncias perigosas</t>
  </si>
  <si>
    <t>130110 - (*) Óleos hidráulicos minerais não clorados</t>
  </si>
  <si>
    <t>130206 - (*) Óleos sintéticos de motores, transmissões e lubrificação</t>
  </si>
  <si>
    <t>160803 - Catalisadores usados contendo metais de transição ou contendo compostos de metais de transição, sem outras especificações</t>
  </si>
  <si>
    <t>130111 - (*) Óleos hidráulicos sintéticos</t>
  </si>
  <si>
    <t>130307 - (*) Óleos minerais isolantes e de transmissão de calor não clorados</t>
  </si>
  <si>
    <t>160114 - (*) Fluidos anticongelantes contendo substâncias perigosas</t>
  </si>
  <si>
    <t>130113 - (*) Outros óleos hidráulicos</t>
  </si>
  <si>
    <t>191212 - Outros resíduos (incluindo misturas de materiais) do tratamento mecânico de resíduos, não abrangidos em 19 12 11</t>
  </si>
  <si>
    <t>Código de operação</t>
  </si>
  <si>
    <t>País de destino</t>
  </si>
  <si>
    <t>Destino dos materiais</t>
  </si>
  <si>
    <t>Reutilização (S/N)</t>
  </si>
  <si>
    <t>D1 - Depósito no solo, em profundidade ou à superfície (por exemplo, em aterros, etc.)</t>
  </si>
  <si>
    <t>D15 - Armazenamento antes de uma das operações enumeradas de D1 a D14 (com exclusão do armazenamento temporário, antes da recolha, no local onde os resíduos foram produzidos)</t>
  </si>
  <si>
    <t>R1 - Utilização principal como combustível ou outro meio de produção de energia</t>
  </si>
  <si>
    <t>R12 - Troca de resíduos com vista a submetê-los a uma das operações enumeradas de R1 a R11</t>
  </si>
  <si>
    <t>R13 - Armazenamento de resíduos destinados a uma das operações enumeradas de R1 a R12 (com exclusão do armazenamento temporário, antes da recolha, no local onde os resíduos foram produzidos)</t>
  </si>
  <si>
    <t>R3 - Reciclagem/recuperação de substâncias orgânicas não utilizadas como solventes (incluindo digestão anaeróbia e ou compostagem e outros processos de transformação biológica)</t>
  </si>
  <si>
    <t>R4 - Reciclagem/recuperação de metais e compostos metálicos</t>
  </si>
  <si>
    <t>R5 - Reciclagem/recuperação de outros materiais inorgânicos</t>
  </si>
  <si>
    <t>R8 - Valorização de componentes de catalisadores</t>
  </si>
  <si>
    <t>R9 - Refinação de óleos e outras reutilizações de óleos</t>
  </si>
  <si>
    <t>Operação</t>
  </si>
  <si>
    <t>Materiais (LER)</t>
  </si>
  <si>
    <t>Reutilização (t)</t>
  </si>
  <si>
    <t>Reciclagem (t)</t>
  </si>
  <si>
    <t>Valorização energética (t)</t>
  </si>
  <si>
    <t>Eliminação (t)</t>
  </si>
  <si>
    <t>Baterias e acumuladores (1606)</t>
  </si>
  <si>
    <t>Líquidos (excluindo combustível) (1301 até 1305 + 1308 + 1406 + 160113 até 160115 + 160121 + 160122 + 160199)</t>
  </si>
  <si>
    <t>Filtros de óleo (160107)</t>
  </si>
  <si>
    <t>Outros materiais provenientes da despoluição (160108 até 160111 + 160121)</t>
  </si>
  <si>
    <t>Catalizadores (1608)</t>
  </si>
  <si>
    <t>Componentes metálicos (160117 + 160118)</t>
  </si>
  <si>
    <t>Pneus (160103)</t>
  </si>
  <si>
    <t>Grandes componentes de plástico (160119)</t>
  </si>
  <si>
    <t>Vidro (160120)</t>
  </si>
  <si>
    <t>Outros materiais provenientes do desmantelamento (160112 + 160122 + 160199)</t>
  </si>
  <si>
    <t>Meta reutilização/ reciclagem (%)</t>
  </si>
  <si>
    <t>Desvio reutilização/ reciclagem (%)</t>
  </si>
  <si>
    <t>Desvio reutilização/ valorização (%)</t>
  </si>
  <si>
    <t>Fragmentadores - Material</t>
  </si>
  <si>
    <t>Fração leve de retalhamento</t>
  </si>
  <si>
    <t>Materiais não ferrosos (alumínio, cobre, zinco, chumbo, etc)</t>
  </si>
  <si>
    <t>Sucata ferrosa (aço)</t>
  </si>
  <si>
    <t>Fragmentadores - LER</t>
  </si>
  <si>
    <t>191202 - Metais ferrosos</t>
  </si>
  <si>
    <t>Outros</t>
  </si>
  <si>
    <t>191203 - Metais não ferrosos</t>
  </si>
  <si>
    <t>191211 - (*) Outros resíduos (incluindo misturas de materiais) do tratamento mecânico de resíduos, contendo substâncias perigosas</t>
  </si>
  <si>
    <t>Meta reutilização/ valorização (%)</t>
  </si>
  <si>
    <t>Metais Fe (aço) fragmentados (191001)</t>
  </si>
  <si>
    <t>Metais não Fe (alumínio, cobre, zinco, chumbo, etc.) fragmentados (191002)</t>
  </si>
  <si>
    <t>Materiais leves fragmentados (191003 + 191004)</t>
  </si>
  <si>
    <t>Outros materiais resultantes da fragmentação (191005 + 191006)</t>
  </si>
  <si>
    <t>N.º de destinatários dos materiais (após fragmentação)</t>
  </si>
  <si>
    <t>N.º de destinatários dos materiais (após desmantelamento)</t>
  </si>
  <si>
    <t>03 - Recolha - lista</t>
  </si>
  <si>
    <t>02 - Produtores - Modelo económico e respetiva Prestação Financeira</t>
  </si>
  <si>
    <t>02 - Produtores - Mercado</t>
  </si>
  <si>
    <t>Meta recolha (%)</t>
  </si>
  <si>
    <t>Desvio recolha (%)</t>
  </si>
  <si>
    <t>N.º TOTAL de destinatários dos materiais (após desmantelamento e fragmentação)</t>
  </si>
  <si>
    <t>05 - METAS Recolha, Reutilização/Reciclagem e Reutilização/Valorização</t>
  </si>
  <si>
    <t>Matérias a abordar no relatório anual de atividades - resumo</t>
  </si>
  <si>
    <t>1) Caracterização do modelo funcional de gestão</t>
  </si>
  <si>
    <t>i)</t>
  </si>
  <si>
    <t>Situação da empresa, designadamente no que respeita à sua estrutura acionista e ao balanço social, quando aplicável.</t>
  </si>
  <si>
    <t>Identificação dos produtores aderentes e data de adesão à Entidade Gestora do ano do relatório;</t>
  </si>
  <si>
    <t>ii)</t>
  </si>
  <si>
    <t>iii)</t>
  </si>
  <si>
    <t>Avaliação da implementação e concretização do Plano de Atividades, identificando e caracterizando as ações desenvolvidas por setor;</t>
  </si>
  <si>
    <t>Descrição e evidência do impacte das ações desenvolvidas e do plano, nos objetivos da licença.</t>
  </si>
  <si>
    <t>Avaliação da concretização do Plano identificando as ações desenvolvidas (publicidade, relações públicas, educação para o ambiente, entre outros), por tipo de interveniente (público-alvo) abrangido;</t>
  </si>
  <si>
    <t>Avaliação da concretização do Plano identificando os projetos, respetivos objetivos, promotores, instituições envolvidas, investimentos e subsídios atribuídos;</t>
  </si>
  <si>
    <t>Situação da empresa, designadamente no que respeita à sua estrutura de devedores, de credores e acionistas;</t>
  </si>
  <si>
    <t>Repercussão da Taxa de Gestão de Resíduos (TGR) nas prestações financeiras;</t>
  </si>
  <si>
    <t>iv)</t>
  </si>
  <si>
    <t>v)</t>
  </si>
  <si>
    <t>Consolidação entre estas despesas e as constantes da Demonstração de Resultados, com os critérios de imputação utilizados e justificação para as variações verificadas relativamente ao ano anterior;</t>
  </si>
  <si>
    <t>vi)</t>
  </si>
  <si>
    <t>Demonstração de resultados com indicação das respetivas afetações (fundos e atividades conexas com a atividade principal).</t>
  </si>
  <si>
    <t>Identificação das sinergias/parcerias desenvolvidas com outras entidades gestoras no âmbito das ações de Sensibilização, Comunicação &amp; Educação e Investigação &amp; Desenvolvimento e respetivos resultados e benefícios alcançados;</t>
  </si>
  <si>
    <t>Identificação de outros procedimentos de articulação com outras entidades e resultados e benefícios alcançados.</t>
  </si>
  <si>
    <t>Avaliação da concretização do plano de atividades (SC&amp;E e I&amp;D), adequação dos indicadores, em função dos objetivos e metas propostos; e identificação de oportunidades de melhoria;</t>
  </si>
  <si>
    <t>Análise comparativa com outros países utilizando informação de benchmarking e de referência.</t>
  </si>
  <si>
    <t>2) Produtores responsáveis pela colocação de veículos em território nacional (financiadores do Sistema):</t>
  </si>
  <si>
    <t>3) Centros de recolha de resíduos</t>
  </si>
  <si>
    <t>4) Operadores de tratamento de resíduos (desmanteladores/fragmentadores)</t>
  </si>
  <si>
    <t>Identificação anual dos centros de recolha que integram a rede da entidade gestora; informação relativa à localização dos centros de recolha de VFV que integrem a rede de recolha da entidade gestora, por concelho e distrito;</t>
  </si>
  <si>
    <t>Quantidades de VFV recolhidos, por centro de recolha e por categoria.</t>
  </si>
  <si>
    <t>Identificação dos operadores de tratamento de VFV que integram a rede da entidade gestora, por distrito e concelho;</t>
  </si>
  <si>
    <t>Quantidades de VFV recolhidos e desmantelados, em peso, quer globalmente, quer por categoria, e destino final;</t>
  </si>
  <si>
    <t>No âmbito dos contratos celebrados com os operadores de tratamento de VFV, identificação das condições de registo e rastreabilidade dos VFV exportados para fora e para dentro da União Europeia, demonstrando que são efetivamente reciclados em circunstâncias equiparadas às estabelecidas na União Europeia.</t>
  </si>
  <si>
    <t xml:space="preserve">5) Plano de atividades </t>
  </si>
  <si>
    <t>6) Sensibilização, Comunicação &amp; Educação (SC&amp;E)</t>
  </si>
  <si>
    <t>7) Investigação &amp; Desenvolvimento (I&amp;D)</t>
  </si>
  <si>
    <t>8) Caraterização económico-financeira</t>
  </si>
  <si>
    <t>Apuramento do tipo, montante e origem das receitas, nomeadamente, as provenientes da prestação financeira cobrada aos diferentes produtores (contribuições recebidas dos produtores) e da venda dos VFV: montante total, distribuição por setores de produção, desagregação por categoria;</t>
  </si>
  <si>
    <t>Inventariação das despesas realizadas por montante global, com discriminação por rubricas essenciais e dentro de cada uma destas rubricas, por destinatários e respetivos montantes atribuídos: gastos operacionais (recolha, desmantelamento, fragmentação); gastos de estrutura (remunerações do pessoal, encargos sociais, instalações, custos administrativos, fornecimento e serviços externos, prevenção (por projetos/ações), sensibilização, comunicação e educação (por projetos/ações), investigação e desenvolvimento (por projetos/ações), TGR e outros);</t>
  </si>
  <si>
    <t>9) Articulação com outras entidades gestoras ou outras entidades</t>
  </si>
  <si>
    <t>10) Análise da eficácia da entidade gestora - concretização dos objetivos, metas e desvios</t>
  </si>
  <si>
    <t>Avaliação da concretização dos objetivos e metas de recolha, reutilização/reciclagem e reutilização/valorização;</t>
  </si>
  <si>
    <t>11)  Avaliação da concretização dos objetivos da licença da entidade gestora</t>
  </si>
  <si>
    <r>
      <t xml:space="preserve">Avaliação da Demonstração de Resultados Económicos e Financeiros, PADR </t>
    </r>
    <r>
      <rPr>
        <i/>
        <sz val="10"/>
        <color theme="1"/>
        <rFont val="Verdana"/>
        <family val="2"/>
      </rPr>
      <t>versus</t>
    </r>
    <r>
      <rPr>
        <sz val="10"/>
        <color theme="1"/>
        <rFont val="Verdana"/>
        <family val="2"/>
      </rPr>
      <t xml:space="preserve"> execução RAA, em função dos objetivos e metas propostos;</t>
    </r>
  </si>
  <si>
    <t>Instruções de preenchimento do Relatório Anual de Atividades (ano n):</t>
  </si>
  <si>
    <t>. O RAA deve incluir as informações exigidas neste documento em formato Excel, conforme descrito no documento 'Matérias a abordar no relatório anual de atividades', disponível no sítio da Internet da APA, complementado com o envio de um relatório descritivo sobre os temas mencionados.</t>
  </si>
  <si>
    <t>. Toda a informação colocada no presente documento será considerada como correta para os reportes da administração, sendo da inteira responsabilidade da Entidade Gestora.</t>
  </si>
  <si>
    <t>. O documento deve ser preenchido de acordo com as características específicas do fluxo, caso não haja enquadramento deve referir-se “Não Aplicável” – n.a..</t>
  </si>
  <si>
    <t>. No documento aparece em algumas células a indicação "A preencher pela APA", são células que necessitam de operacionalização de dados após a entrega, sendo para preenchimento pela APA.</t>
  </si>
  <si>
    <t>. Os separadores sinalizados com letra a azul, constituem o Plano de Atividades e Demonstração de Resultados (PADR), que será apresentado até ao dia 30 de setembro do ano n-1 na sua forma previsional, com entrega semestral a 31 julho ano n e até ao dia 15 de abril do ano n+1 na forma integrante do respetivo Relatório Anual de Atividades (RAA).</t>
  </si>
  <si>
    <t>O documento está dividido em vários separadores dedicados de informação:</t>
  </si>
  <si>
    <t>Matérias a abordar no Relatório Anual de Atividades (RAA)</t>
  </si>
  <si>
    <t>00_Informação RAA - resumo</t>
  </si>
  <si>
    <t>01_Estrutura da EG</t>
  </si>
  <si>
    <t>Caracterização do modelo funcional de gestão</t>
  </si>
  <si>
    <t>Identificação dos produtores aderentes e forma de adesão à Entidade Gestora</t>
  </si>
  <si>
    <t>02_Produtores_PF</t>
  </si>
  <si>
    <t>Caracterização do Modelo económico e prestações financeiras da EG</t>
  </si>
  <si>
    <t>03_Recolha - Lista</t>
  </si>
  <si>
    <t>Identificação dos locais da rede de recolha da Entidade Gestora</t>
  </si>
  <si>
    <t>03_Recolha - Quantidade</t>
  </si>
  <si>
    <t>Demonstração das quantidades recolhidas nos locais da rede de recolha</t>
  </si>
  <si>
    <t>Plano de Atividades e Demonstração de Resultados (PADR) - Execução</t>
  </si>
  <si>
    <t>Plano de atividade da EG para o ano n</t>
  </si>
  <si>
    <t>07_Sensibilização, Comunicação &amp; Educação</t>
  </si>
  <si>
    <t>08_Investigação &amp; Desenvolvimento</t>
  </si>
  <si>
    <t>09_Caraterização económico-financeira</t>
  </si>
  <si>
    <t>10_Plano de Auditorias</t>
  </si>
  <si>
    <t>11_Articulação com outras EGs e outras entidades</t>
  </si>
  <si>
    <t>Demonstração das ações realizadas em parceria com as outras EG ou entidades</t>
  </si>
  <si>
    <t>Demonstração do cumprimento das metas previstas na licença</t>
  </si>
  <si>
    <r>
      <rPr>
        <b/>
        <sz val="10"/>
        <color theme="1"/>
        <rFont val="Verdana"/>
        <family val="2"/>
      </rPr>
      <t>Nota:</t>
    </r>
    <r>
      <rPr>
        <sz val="10"/>
        <color theme="1"/>
        <rFont val="Verdana"/>
        <family val="2"/>
      </rPr>
      <t xml:space="preserve"> O ano de referência dos dados é o ano n.</t>
    </r>
  </si>
  <si>
    <t>Versão 2.0     julho 2025</t>
  </si>
  <si>
    <r>
      <t xml:space="preserve">. No presente documento o separador </t>
    </r>
    <r>
      <rPr>
        <b/>
        <sz val="10"/>
        <rFont val="Verdana"/>
        <family val="2"/>
      </rPr>
      <t>00_Informação a constar no Relatório Anual de Atividades - VALORCAR - Resumo</t>
    </r>
    <r>
      <rPr>
        <sz val="10"/>
        <rFont val="Verdana"/>
        <family val="2"/>
      </rPr>
      <t>, define a informação obrigatória do relatório anual de atividades - resumo, para publicação no sítio da Internet da Titular.</t>
    </r>
  </si>
  <si>
    <t>Informação a constar no Relatório Anual de Atividades VALORCAR - Resumo</t>
  </si>
  <si>
    <t>02_Produtores Mercado</t>
  </si>
  <si>
    <t xml:space="preserve">03_Desmantelamento - Quantidade </t>
  </si>
  <si>
    <t>03_Desmantelamento - Quantidade Total por LER</t>
  </si>
  <si>
    <t>Demonstração das quantidades recolhidas nos operadores de desmantelamento</t>
  </si>
  <si>
    <t>Demonstração das quantidades recolhidas nos operadores de desmantelamento por LER</t>
  </si>
  <si>
    <t>Demonstração das quantidades de residuos tratados e destino após fragmentação</t>
  </si>
  <si>
    <t>04_Fragmentação - Quantidade</t>
  </si>
  <si>
    <t>04_Fragmentação - Quantidade Total por LER</t>
  </si>
  <si>
    <t>12_Avaliação da concretização dos objetivos da licença</t>
  </si>
  <si>
    <t>Entrada de documentação PADR (*)</t>
  </si>
  <si>
    <t>Entrada de documentação Intercalar 1.º semestre (*)</t>
  </si>
  <si>
    <r>
      <t>Principais Impactos Esperados</t>
    </r>
    <r>
      <rPr>
        <b/>
        <sz val="10"/>
        <rFont val="Verdana"/>
        <family val="2"/>
      </rPr>
      <t xml:space="preserve"> (PADR)</t>
    </r>
  </si>
  <si>
    <t>(*) - referir n.º de entrada do documento</t>
  </si>
  <si>
    <r>
      <rPr>
        <b/>
        <sz val="10"/>
        <color rgb="FF000000"/>
        <rFont val="Verdana"/>
        <family val="2"/>
      </rPr>
      <t>n.a.</t>
    </r>
    <r>
      <rPr>
        <sz val="10"/>
        <color rgb="FF000000"/>
        <rFont val="Verdana"/>
        <family val="2"/>
      </rPr>
      <t xml:space="preserve"> - inserir quando não aplicável;</t>
    </r>
  </si>
  <si>
    <r>
      <rPr>
        <b/>
        <sz val="10"/>
        <color rgb="FF000000"/>
        <rFont val="Verdana"/>
        <family val="2"/>
      </rPr>
      <t>Documentação</t>
    </r>
    <r>
      <rPr>
        <sz val="10"/>
        <color rgb="FF000000"/>
        <rFont val="Verdana"/>
        <family val="2"/>
      </rPr>
      <t xml:space="preserve"> (destina-se a controlo interno) - a preencher pela APA</t>
    </r>
  </si>
  <si>
    <t>Critérios de Elegibilidade APA</t>
  </si>
  <si>
    <t>Ano n:</t>
  </si>
  <si>
    <t>Valor Previsional  Reutilização e Preparação para Reutilização (SC&amp;E+I&amp;D)≥ 0,5%  PF 2025), caso aplicável</t>
  </si>
  <si>
    <t>Valor Previsional Orçamentado das ações SC&amp;E Total</t>
  </si>
  <si>
    <t/>
  </si>
  <si>
    <t>Despesas Anuais em Ações de reutilização e Prep. para Reutilização (&gt; 0,5% PF 2025)</t>
  </si>
  <si>
    <t>Gastos concertados com outras EG (≥ 30% Gastos totais alocados a SC&amp;E)</t>
  </si>
  <si>
    <t>Diferencial não gasto para aplicações fututras (n+1) (€)</t>
  </si>
  <si>
    <t>1º semestre</t>
  </si>
  <si>
    <t>Descrição e fundamentação da elegibilidade da ação</t>
  </si>
  <si>
    <t xml:space="preserve">Intervenientes na implementação (incluindo EG intervenientes em caso de ação concertada no mesmo fluxo) </t>
  </si>
  <si>
    <t xml:space="preserve">Ação concertada com EG do mesmo fluxo (contributo para os 30%) </t>
  </si>
  <si>
    <t xml:space="preserve">Locais de realização (se aplicável) </t>
  </si>
  <si>
    <t>Fundamentação no âmbito da ação/ projeto de RePpR</t>
  </si>
  <si>
    <t>Valor Total Orçamentado da ação/projeto (€)</t>
  </si>
  <si>
    <t>Justificação de desvio entre o valor orçamentado e o executado do RePpR, se aplicável</t>
  </si>
  <si>
    <r>
      <t xml:space="preserve">Justificação de desvio entre o valor orçamentado e o executado do </t>
    </r>
    <r>
      <rPr>
        <sz val="8"/>
        <color rgb="FF00B0F0"/>
        <rFont val="Verdana"/>
        <family val="2"/>
      </rPr>
      <t>RePpR</t>
    </r>
    <r>
      <rPr>
        <sz val="8"/>
        <color rgb="FFFFFFFF"/>
        <rFont val="Verdana"/>
        <family val="2"/>
      </rPr>
      <t>, se aplicável</t>
    </r>
  </si>
  <si>
    <t>_  Plano de Atividades e Demonstração de Resultados (PADR) - Previsional - Preencher apenas as células em branco</t>
  </si>
  <si>
    <t>_ As células para preenchimento que se encontram a cinzento preenchem-se apenas nos períodos indicados (comunicação intercalar do 1.º sementre e Relatório Anual de Atividades (RAA)</t>
  </si>
  <si>
    <t>_ Para o fluxo específico de resíduos de baterias, as Ação/Projeto de RePpR, consideram-se, em conformidade com as licenças atribuídas às suas entidades gestoras,  as ações de reorientação, remanufatura e preparação para a reutilização.</t>
  </si>
  <si>
    <r>
      <rPr>
        <b/>
        <sz val="10"/>
        <color rgb="FF000000"/>
        <rFont val="Verdana"/>
        <family val="2"/>
      </rPr>
      <t>_n.a.</t>
    </r>
    <r>
      <rPr>
        <sz val="10"/>
        <color rgb="FF000000"/>
        <rFont val="Verdana"/>
        <family val="2"/>
      </rPr>
      <t xml:space="preserve"> - inserir quando não aplicável;</t>
    </r>
  </si>
  <si>
    <r>
      <rPr>
        <b/>
        <sz val="10"/>
        <color rgb="FF000000"/>
        <rFont val="Verdana"/>
        <family val="2"/>
      </rPr>
      <t>_Documentação</t>
    </r>
    <r>
      <rPr>
        <sz val="10"/>
        <color rgb="FF000000"/>
        <rFont val="Verdana"/>
        <family val="2"/>
      </rPr>
      <t xml:space="preserve"> (destina-se a controlo interno) - a preencher pela APA</t>
    </r>
  </si>
  <si>
    <t>06 - Plano de Atividades para 2025</t>
  </si>
  <si>
    <t>07 - Mapa de Ações/Projetos de Prevenção/SC&amp;E/Reutilização e Preparação para Reutilização (RePpR) para 2025</t>
  </si>
  <si>
    <t>https://apambiente.pt/sites/default/files/_Residuos/FluxosEspecificosResiduos/Elegibilidade_Acoes_SCE_ID_Prevencao_2021.pdf</t>
  </si>
  <si>
    <t>Valor Previsional  Reutilização e Preparação para Reutilização (SC&amp;E+I&amp;D)≥ 0,5% PF 2025), caso aplicável</t>
  </si>
  <si>
    <t>Gastos em ações realizadas em conjunto com outras EG</t>
  </si>
  <si>
    <t>Valor Previsional Orçamentado dos Projetos de I&amp;D Total</t>
  </si>
  <si>
    <t>Despesas Anuais em Ações de reutilização e Prep. para Reutilização (≥ 0,5% PF 2025)</t>
  </si>
  <si>
    <t xml:space="preserve">Intervenientes na implementação (incluindo EG intervenientes que revelem alguma complementariedade, em caso de ação/projeto em conjunto) </t>
  </si>
  <si>
    <t xml:space="preserve">Ação em conjunto com EG que revelem alguma complementariedade, em caso de ação/projeto em conjunto </t>
  </si>
  <si>
    <t>Parcialmente</t>
  </si>
  <si>
    <t>Alocação e Compensação CAGER/ERSAR - Valor real pago/recebido (€)</t>
  </si>
  <si>
    <t>Contrapartidas financeiras - TMB (€)</t>
  </si>
  <si>
    <t>Valor de informação (€)</t>
  </si>
  <si>
    <r>
      <t>Transporte (€)</t>
    </r>
    <r>
      <rPr>
        <sz val="10"/>
        <color theme="5" tint="-0.249977111117893"/>
        <rFont val="Verdana"/>
        <family val="2"/>
      </rPr>
      <t>, caso aplicável</t>
    </r>
  </si>
  <si>
    <r>
      <t>Armazenagem (€)</t>
    </r>
    <r>
      <rPr>
        <sz val="10"/>
        <color theme="5" tint="-0.249977111117893"/>
        <rFont val="Verdana"/>
        <family val="2"/>
      </rPr>
      <t>, caso aplicável</t>
    </r>
  </si>
  <si>
    <t>Procedimento de amostragem e análise dos resíduos (e.g., caracterização de residuos) (€)</t>
  </si>
  <si>
    <t>Taxa de Gestão de Resíduos (€)</t>
  </si>
  <si>
    <t>Taxa da ERSARA (€)</t>
  </si>
  <si>
    <t>Outras Taxas ou Contribuições, caso aplicável (€)</t>
  </si>
  <si>
    <t>Instalações (€)</t>
  </si>
  <si>
    <t>Outsourcing (€)</t>
  </si>
  <si>
    <t>Deslocações (€)</t>
  </si>
  <si>
    <t>Outros de Funcionamento (€)</t>
  </si>
  <si>
    <t>Sistemas de Informação (€)</t>
  </si>
  <si>
    <t>_Plano de Atividades e Demonstração de Resultados (PADR) - Previsional - Preencher apenas as células em branco</t>
  </si>
  <si>
    <t>_As células para preenchimento que se encontram a cinzento preenchem-se apenas nos períodos indicados (comunicação intercalar do 1.º sementre e Relatório Anual de Atividades (RAA))</t>
  </si>
  <si>
    <t>09 - Demonstração de Resultados Económicos e Financeiros - Previsional / Concretização para 2025</t>
  </si>
  <si>
    <r>
      <t>N.º de auditorias Previstas</t>
    </r>
    <r>
      <rPr>
        <sz val="10"/>
        <rFont val="Verdana"/>
        <family val="2"/>
      </rPr>
      <t xml:space="preserve"> (PADR -previsional)</t>
    </r>
  </si>
  <si>
    <r>
      <t>N.º auditorias Operador de Tratamento de Resíduos - técnica</t>
    </r>
    <r>
      <rPr>
        <sz val="10"/>
        <color theme="5" tint="-0.249977111117893"/>
        <rFont val="Verdana"/>
        <family val="2"/>
      </rPr>
      <t xml:space="preserve"> , caso aplicável</t>
    </r>
  </si>
  <si>
    <r>
      <t>N.º auditorias Operador de Tratamento de Resíduos - formal</t>
    </r>
    <r>
      <rPr>
        <sz val="10"/>
        <color theme="5" tint="-0.249977111117893"/>
        <rFont val="Verdana"/>
        <family val="2"/>
      </rPr>
      <t>, caso aplicável</t>
    </r>
  </si>
  <si>
    <r>
      <t xml:space="preserve">N.º auditorias Operador de Tratamento de Resíduos-perigosos-técnica </t>
    </r>
    <r>
      <rPr>
        <sz val="10"/>
        <color theme="5" tint="-0.249977111117893"/>
        <rFont val="Verdana"/>
        <family val="2"/>
      </rPr>
      <t>, caso aplicável</t>
    </r>
  </si>
  <si>
    <r>
      <t>N.º auditorias Operador de Tratamento de Resíduos-perigosos-formal</t>
    </r>
    <r>
      <rPr>
        <sz val="10"/>
        <color theme="5" tint="-0.249977111117893"/>
        <rFont val="Verdana"/>
        <family val="2"/>
      </rPr>
      <t>, caso aplicável</t>
    </r>
  </si>
  <si>
    <r>
      <t xml:space="preserve">N.º auditorias Operador de Tratamento de Resíduos-técnica </t>
    </r>
    <r>
      <rPr>
        <sz val="10"/>
        <color theme="5" tint="-0.249977111117893"/>
        <rFont val="Verdana"/>
        <family val="2"/>
      </rPr>
      <t>, caso aplicável</t>
    </r>
  </si>
  <si>
    <r>
      <t xml:space="preserve">N.º auditorias Operador de Tratamento de Resíduos- formal </t>
    </r>
    <r>
      <rPr>
        <sz val="10"/>
        <color theme="5" tint="-0.249977111117893"/>
        <rFont val="Verdana"/>
        <family val="2"/>
      </rPr>
      <t>, caso aplicável</t>
    </r>
  </si>
  <si>
    <t>Outras (ISO, etc.)</t>
  </si>
  <si>
    <r>
      <t>Nome (EG)</t>
    </r>
    <r>
      <rPr>
        <b/>
        <sz val="10"/>
        <color theme="0"/>
        <rFont val="Verdana"/>
        <family val="2"/>
      </rPr>
      <t xml:space="preserve">: </t>
    </r>
  </si>
  <si>
    <r>
      <t>Ano a que se reporta a seleção</t>
    </r>
    <r>
      <rPr>
        <b/>
        <sz val="10"/>
        <color theme="0"/>
        <rFont val="Verdana"/>
        <family val="2"/>
      </rPr>
      <t>:  2025</t>
    </r>
  </si>
  <si>
    <t>Descrição das não conformidades</t>
  </si>
  <si>
    <t xml:space="preserve"> Descrição das oportunidades de melhoria</t>
  </si>
  <si>
    <t>Descrição das Retificações</t>
  </si>
  <si>
    <t>Descrição das Sanções</t>
  </si>
  <si>
    <t>Documentação (destina-se a controlo interno)</t>
  </si>
  <si>
    <r>
      <rPr>
        <b/>
        <sz val="10"/>
        <color theme="0"/>
        <rFont val="Verdana"/>
        <family val="2"/>
      </rPr>
      <t>RELATÓRIO</t>
    </r>
    <r>
      <rPr>
        <b/>
        <sz val="10"/>
        <color theme="5"/>
        <rFont val="Verdana"/>
        <family val="2"/>
      </rPr>
      <t xml:space="preserve">
</t>
    </r>
  </si>
  <si>
    <t>Sinergia EG 
(sim/não)</t>
  </si>
  <si>
    <t>Descrição das oportunidades de melhoria</t>
  </si>
  <si>
    <t>Outros Fluxos</t>
  </si>
  <si>
    <t>Outro motivo (qual?)</t>
  </si>
  <si>
    <t>Lista de validação dos outros intervenientes do sistema integrado:</t>
  </si>
  <si>
    <r>
      <t xml:space="preserve">_Critério 1 - </t>
    </r>
    <r>
      <rPr>
        <sz val="10"/>
        <color theme="1"/>
        <rFont val="Verdana"/>
        <family val="2"/>
      </rPr>
      <t>Variação na quantidade de produtos declarados face ao histórico do aderente</t>
    </r>
  </si>
  <si>
    <r>
      <t xml:space="preserve">_Critério 2 - </t>
    </r>
    <r>
      <rPr>
        <sz val="10"/>
        <color theme="1"/>
        <rFont val="Verdana"/>
        <family val="2"/>
      </rPr>
      <t>Nível da qualidade da informação declarada</t>
    </r>
  </si>
  <si>
    <r>
      <t xml:space="preserve">_Critério 3 - </t>
    </r>
    <r>
      <rPr>
        <sz val="10"/>
        <color theme="1"/>
        <rFont val="Verdana"/>
        <family val="2"/>
      </rPr>
      <t>Imcumprimento de prazos</t>
    </r>
  </si>
  <si>
    <r>
      <t xml:space="preserve">_Critério 4 - </t>
    </r>
    <r>
      <rPr>
        <sz val="10"/>
        <color theme="1"/>
        <rFont val="Verdana"/>
        <family val="2"/>
      </rPr>
      <t>Auditorias de anos anteriores</t>
    </r>
  </si>
  <si>
    <r>
      <t xml:space="preserve">_Critério 5 - </t>
    </r>
    <r>
      <rPr>
        <sz val="10"/>
        <color theme="1"/>
        <rFont val="Verdana"/>
        <family val="2"/>
      </rPr>
      <t>Suspeitas ou denúncias</t>
    </r>
  </si>
  <si>
    <t>10 - Plano de auditorias - Previstas / Realizadas para 2025</t>
  </si>
  <si>
    <t>Encargo financeiro anual (sinergias com outras EG) (€)</t>
  </si>
  <si>
    <r>
      <t>Nome do Projeto/Ação</t>
    </r>
    <r>
      <rPr>
        <b/>
        <sz val="10"/>
        <rFont val="Verdana"/>
        <family val="2"/>
      </rPr>
      <t>/Protocolo</t>
    </r>
  </si>
  <si>
    <t>Tipologia</t>
  </si>
  <si>
    <t>Duração</t>
  </si>
  <si>
    <t>Resultados alcançados</t>
  </si>
  <si>
    <t>Encargo financeiro</t>
  </si>
  <si>
    <t>Documentos - Procedimento/Protocolo</t>
  </si>
  <si>
    <r>
      <t xml:space="preserve">Documentação </t>
    </r>
    <r>
      <rPr>
        <sz val="10"/>
        <color rgb="FF000000"/>
        <rFont val="Verdana"/>
        <family val="2"/>
      </rPr>
      <t>(destina-se a controlo interno)</t>
    </r>
  </si>
  <si>
    <t>n.º ou n.a.</t>
  </si>
  <si>
    <t>(ex: Minutas do protocolo)</t>
  </si>
  <si>
    <t>a preencher pela APA</t>
  </si>
  <si>
    <t>CCDR</t>
  </si>
  <si>
    <t xml:space="preserve">Universidade </t>
  </si>
  <si>
    <t xml:space="preserve">Associação </t>
  </si>
  <si>
    <t>ex:</t>
  </si>
  <si>
    <t>Campanha Nacional de fiscalização</t>
  </si>
  <si>
    <t>plurianual</t>
  </si>
  <si>
    <t>…</t>
  </si>
  <si>
    <t>Nota:</t>
  </si>
  <si>
    <r>
      <rPr>
        <b/>
        <sz val="11"/>
        <color rgb="FF000000"/>
        <rFont val="Verdana"/>
        <family val="2"/>
      </rPr>
      <t>n.a.</t>
    </r>
    <r>
      <rPr>
        <sz val="11"/>
        <color rgb="FF000000"/>
        <rFont val="Verdana"/>
        <family val="2"/>
      </rPr>
      <t xml:space="preserve"> - inserir quando não aplicável;</t>
    </r>
  </si>
  <si>
    <r>
      <rPr>
        <b/>
        <sz val="11"/>
        <color rgb="FF000000"/>
        <rFont val="Verdana"/>
        <family val="2"/>
      </rPr>
      <t>Documentação</t>
    </r>
    <r>
      <rPr>
        <sz val="11"/>
        <color rgb="FF000000"/>
        <rFont val="Verdana"/>
        <family val="2"/>
      </rPr>
      <t xml:space="preserve"> (destina-se a controlo interno) - a preencher pela APA</t>
    </r>
  </si>
  <si>
    <t>11 - Articulação com outras Entidades Gestoras ou outras entidades</t>
  </si>
  <si>
    <t>ex: OTR</t>
  </si>
  <si>
    <r>
      <t>ex: Evitar duplicaçã</t>
    </r>
    <r>
      <rPr>
        <sz val="10"/>
        <color rgb="FF000000"/>
        <rFont val="Verdana"/>
        <family val="2"/>
      </rPr>
      <t>o de auditorias;
Realização de estudo; Outra</t>
    </r>
  </si>
  <si>
    <t>Valorpneu</t>
  </si>
  <si>
    <t>Identificar desvios de pneus</t>
  </si>
  <si>
    <t>(Licença VFV - Capitulo 4)</t>
  </si>
  <si>
    <t>semestral, anual; plurianual</t>
  </si>
  <si>
    <t>12 - Análise da eficácia da EG - Avaliação da concretização dos objetivos da licença</t>
  </si>
  <si>
    <t>08 - Mapa de Ações/Projetos de Prevenção /I&amp;D/Reutilização e Preparação para Reutilização (RePpR) para 2025</t>
  </si>
  <si>
    <t>04 - Fragmentação - Quantidade</t>
  </si>
  <si>
    <t>04 - Fragmentação - Quantidade Total por LER</t>
  </si>
  <si>
    <t>03 - Desmantelamento - Quantidade</t>
  </si>
  <si>
    <t>03 - Desmantelamento - Quantidade Total por LER</t>
  </si>
  <si>
    <t>05_Análise da eficácia da EG -Concretização dos objetivos, metas e desvios</t>
  </si>
  <si>
    <t>06_Plano de Atividades (ano)</t>
  </si>
  <si>
    <t>Mapa de Ações/Projetos de Prevenção/SC&amp;E/Reutilização e Preparação para Reutilização (RePpR) para o ano n</t>
  </si>
  <si>
    <t>Mapa de Ações/Projetos de Prevenção /I&amp;D/Reutilização e Preparação para Reutilização (RePpR) para o ano n</t>
  </si>
  <si>
    <t>Demonstração de Resultados Económicos e Financeiros - Previsional / Concretização para o ano n</t>
  </si>
  <si>
    <t>Plano de auditorias - Previstas / Realizadas para o ano n</t>
  </si>
  <si>
    <t>Avaliação da concretização do Plano de Atividades e Demonstração de Resultados apresentados no ano n</t>
  </si>
  <si>
    <t>De acordo com a licença para a gestão do sistema integrado de gestão de veículos em fim de vida (VFV), a respetiva Titular, para além do relatório anual de atividades em formato digital, a apresentar à Agência Portuguesa do Ambiente, I. P. (APA) e à Direção-Geral das Atividades Económicas (DGAE) até 15 de abril do ano imediato àquele a que se reporta, deve apresentar um relatório resumo em formato digital, correspondente às suas atividades anuais, o qual deverá conter a análise do cumprimento das obrigações previstas na respetiva licença, contendo, pelo menos, a seguinte informação:</t>
  </si>
  <si>
    <t>Caracterização da operação dos produtores dos veículos aderentes por: categoria, quantidades dos veículos colocados no mercado.</t>
  </si>
  <si>
    <t>Descrição e evidência do impacte das ações desenvolvidas na sensibilização dos vários intervenientes no sistema integrado.</t>
  </si>
  <si>
    <t>Resumo dos projetos desenvolvidos e resultados alcançados, designadamente descrição e evidência de realização física dos projetos, resultados já alcançados, correspondentes despesas realizadas.</t>
  </si>
  <si>
    <t>Evidência do cumprimento anual das metas de gestão e descrição das metodologias de cálculo associadas, designadamente taxas de recolha e de eficiência de reciclagem alcançada e respetiva comparação com as metas de recolha e eficiência de reciclagem impostas pela licença da entidade gestora e a metodologia utilizada no apuramento dos cálculos.</t>
  </si>
  <si>
    <t>Produtor/Representante Autorizado (RA)</t>
  </si>
  <si>
    <t>Total Produtores / Representantes Autorizados</t>
  </si>
  <si>
    <t>Centro de armazenagem</t>
  </si>
  <si>
    <t>Operador de desmantelamento</t>
  </si>
  <si>
    <t>Desmantelamento /Fragmentação</t>
  </si>
  <si>
    <t>Código Postal</t>
  </si>
  <si>
    <t>03 - Recolha - N.º e quantidade</t>
  </si>
  <si>
    <t>toneladas</t>
  </si>
  <si>
    <t>Entrada de documentação RAA (*)</t>
  </si>
  <si>
    <t>Outra: Qual?</t>
  </si>
  <si>
    <t>Benefícios no âmbito da licença</t>
  </si>
  <si>
    <t>Avaliação da concretização do plano de atividades (SC&amp;E e I&amp;D) adequação dos indicadores, em função dos objetivos e metas propostos; e identificação oportunidades melhoria</t>
  </si>
  <si>
    <t>Avaliação do Demonstração de Resultados Económicos e Financeiros, PADR versus execução RAA, em função dos objetivos e metas propostos</t>
  </si>
  <si>
    <t>Avaliação da concretização dos Planos de Auditorias aos aderentes ao sistema e outros intervenientes, identificação de oportunidades de melhoria</t>
  </si>
  <si>
    <t>Avaliação da concretização dos objetivos e metas de recolha, reutilização, preparação para reutilização, valorização e reciclagem</t>
  </si>
  <si>
    <t>Identificação de estratégias alternativas com vista a um melhor desempenho ao nível da eficácia e eficiência</t>
  </si>
  <si>
    <t>00 - Informação a constar no Relatório Anual de Atividades SIGVFV - VALORCAR - Resumo</t>
  </si>
  <si>
    <r>
      <t xml:space="preserve">De acordo com a licença para a gestão do sistema integrado de gestão de Veículos em Fim de Vida (SIGVFV), a respetiva Titular deve apresentar à Agência Portuguesa do Ambiente, I. P. (APA) e à </t>
    </r>
    <r>
      <rPr>
        <sz val="10"/>
        <rFont val="Verdana"/>
        <family val="2"/>
      </rPr>
      <t xml:space="preserve">Direção-Geral das Atividades Económicas (DGAE) </t>
    </r>
    <r>
      <rPr>
        <sz val="10"/>
        <color rgb="FF000000"/>
        <rFont val="Verdana"/>
        <family val="2"/>
      </rPr>
      <t>até 15 de Abril do ano imediato àquele a que se reporta, um relatório anual de atividades (RAA) em formato digital, correspondente às suas atividades anuais o qual deverá conter a análise do cumprimento das obrigações previstas na respetiva licença, devendo apresentar, pelo menos, a informação descrita no documento "Matérias a abordar no Relatório Anual de Atividades" do SIGVFV, publicado no sítio da Internet da APA:</t>
    </r>
  </si>
  <si>
    <t>https://apambiente.pt/sites/default/files/_Residuos/FluxosEspecificosResiduos/VFV/RAA/materias-a-abordar-raa-valorcar-vfv.pdf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</si>
</sst>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&quot;€&quot;* #,##0.00_-;\-&quot;€&quot;* #,##0.00_-;_-&quot;€&quot;* &quot;-&quot;??_-;_-@_-"/>
    <numFmt numFmtId="166" formatCode="_-* #,##0\ &quot;€&quot;_-;\-* #,##0\ &quot;€&quot;_-;_-* &quot;-&quot;??\ &quot;€&quot;_-;_-@_-"/>
    <numFmt numFmtId="167" formatCode="0.0"/>
    <numFmt numFmtId="168" formatCode="dd\-mm\-yyyy;@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00B0F0"/>
      <name val="Verdana"/>
      <family val="2"/>
    </font>
    <font>
      <sz val="10"/>
      <color rgb="FF0070C0"/>
      <name val="Verdana"/>
      <family val="2"/>
    </font>
    <font>
      <sz val="9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sz val="11"/>
      <color rgb="FF00B0F0"/>
      <name val="Verdana"/>
      <family val="2"/>
    </font>
    <font>
      <b/>
      <sz val="10"/>
      <color theme="0"/>
      <name val="Verdana"/>
      <family val="2"/>
    </font>
    <font>
      <sz val="7"/>
      <name val="Verdana"/>
      <family val="2"/>
    </font>
    <font>
      <sz val="10"/>
      <color theme="7" tint="-0.249977111117893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sz val="10"/>
      <color theme="5"/>
      <name val="Verdana"/>
      <family val="2"/>
    </font>
    <font>
      <b/>
      <sz val="8"/>
      <color theme="1"/>
      <name val="Verdana"/>
      <family val="2"/>
    </font>
    <font>
      <b/>
      <sz val="8"/>
      <color theme="5"/>
      <name val="Verdana"/>
      <family val="2"/>
    </font>
    <font>
      <b/>
      <sz val="10"/>
      <color theme="5"/>
      <name val="Verdana"/>
      <family val="2"/>
    </font>
    <font>
      <sz val="8"/>
      <name val="Verdana"/>
      <family val="2"/>
    </font>
    <font>
      <sz val="8"/>
      <color rgb="FF00B0F0"/>
      <name val="Verdana"/>
      <family val="2"/>
    </font>
    <font>
      <b/>
      <sz val="9"/>
      <color theme="0"/>
      <name val="Verdana"/>
      <family val="2"/>
    </font>
    <font>
      <b/>
      <sz val="8"/>
      <color rgb="FF40A29B"/>
      <name val="Verdana"/>
      <family val="2"/>
    </font>
    <font>
      <i/>
      <sz val="8"/>
      <color rgb="FF757171"/>
      <name val="Verdana"/>
      <family val="2"/>
    </font>
    <font>
      <b/>
      <u/>
      <sz val="8"/>
      <color theme="0"/>
      <name val="Verdana"/>
      <family val="2"/>
    </font>
    <font>
      <b/>
      <sz val="8"/>
      <color theme="0"/>
      <name val="Verdana"/>
      <family val="2"/>
    </font>
    <font>
      <sz val="8"/>
      <color rgb="FF40A29B"/>
      <name val="Verdana"/>
      <family val="2"/>
    </font>
    <font>
      <sz val="8"/>
      <color rgb="FFFF0000"/>
      <name val="Verdana"/>
      <family val="2"/>
    </font>
    <font>
      <sz val="8"/>
      <color theme="0"/>
      <name val="Verdana"/>
      <family val="2"/>
    </font>
    <font>
      <sz val="8"/>
      <color theme="9" tint="0.39997558519241921"/>
      <name val="Verdana"/>
      <family val="2"/>
    </font>
    <font>
      <b/>
      <sz val="12"/>
      <color theme="5"/>
      <name val="Verdana"/>
      <family val="2"/>
    </font>
    <font>
      <sz val="9"/>
      <color theme="1"/>
      <name val="Verdana"/>
      <family val="2"/>
    </font>
    <font>
      <b/>
      <u/>
      <sz val="7"/>
      <color theme="5"/>
      <name val="Verdana"/>
      <family val="2"/>
    </font>
    <font>
      <b/>
      <sz val="8"/>
      <color rgb="FFFFFFFF"/>
      <name val="Verdana"/>
      <family val="2"/>
    </font>
    <font>
      <sz val="8"/>
      <color rgb="FFFFFFFF"/>
      <name val="Verdana"/>
      <family val="2"/>
    </font>
    <font>
      <b/>
      <sz val="7"/>
      <name val="Verdana"/>
      <family val="2"/>
    </font>
    <font>
      <sz val="11"/>
      <color theme="5"/>
      <name val="Verdana"/>
      <family val="2"/>
    </font>
    <font>
      <b/>
      <sz val="11"/>
      <color theme="5"/>
      <name val="Verdana"/>
      <family val="2"/>
    </font>
    <font>
      <b/>
      <sz val="14"/>
      <color theme="5"/>
      <name val="Calibri"/>
      <family val="2"/>
      <scheme val="minor"/>
    </font>
    <font>
      <b/>
      <sz val="9"/>
      <color rgb="FF0070C0"/>
      <name val="Verdana"/>
      <family val="2"/>
    </font>
    <font>
      <sz val="9"/>
      <color theme="0"/>
      <name val="Verdana"/>
      <family val="2"/>
    </font>
    <font>
      <b/>
      <sz val="11"/>
      <color theme="0"/>
      <name val="Verdana"/>
      <family val="2"/>
    </font>
    <font>
      <b/>
      <sz val="8"/>
      <color theme="1" tint="0.499984740745262"/>
      <name val="Verdana"/>
      <family val="2"/>
    </font>
    <font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sz val="11"/>
      <color theme="3"/>
      <name val="Verdana"/>
      <family val="2"/>
    </font>
    <font>
      <b/>
      <sz val="11"/>
      <color theme="3"/>
      <name val="Verdana"/>
      <family val="2"/>
    </font>
    <font>
      <sz val="10"/>
      <color theme="3"/>
      <name val="Verdana"/>
      <family val="2"/>
    </font>
    <font>
      <b/>
      <sz val="10"/>
      <color theme="3"/>
      <name val="Verdana"/>
      <family val="2"/>
    </font>
    <font>
      <b/>
      <sz val="9"/>
      <name val="Verdana"/>
      <family val="2"/>
    </font>
    <font>
      <b/>
      <sz val="9"/>
      <color theme="1"/>
      <name val="Verdana"/>
      <family val="2"/>
    </font>
    <font>
      <sz val="11"/>
      <color rgb="FF3F3F76"/>
      <name val="Calibri"/>
      <family val="2"/>
      <scheme val="minor"/>
    </font>
    <font>
      <sz val="10"/>
      <color theme="1"/>
      <name val="Liberation Sans"/>
      <family val="2"/>
    </font>
    <font>
      <b/>
      <sz val="10"/>
      <color rgb="FF000000"/>
      <name val="Verdana"/>
      <family val="2"/>
    </font>
    <font>
      <b/>
      <sz val="10"/>
      <color rgb="FF0070C0"/>
      <name val="Verdana"/>
      <family val="2"/>
    </font>
    <font>
      <i/>
      <sz val="10"/>
      <color theme="1"/>
      <name val="Verdana"/>
      <family val="2"/>
    </font>
    <font>
      <sz val="10"/>
      <color rgb="FF000000"/>
      <name val="Calibri"/>
      <family val="2"/>
    </font>
    <font>
      <sz val="10"/>
      <color rgb="FF000000"/>
      <name val="Verdana"/>
      <family val="2"/>
    </font>
    <font>
      <sz val="10"/>
      <color rgb="FF000000"/>
      <name val="Vedana"/>
    </font>
    <font>
      <b/>
      <u/>
      <sz val="10"/>
      <color rgb="FF000000"/>
      <name val="Verdana"/>
      <family val="2"/>
    </font>
    <font>
      <b/>
      <u/>
      <sz val="10"/>
      <color rgb="FF0070C0"/>
      <name val="Verdana"/>
      <family val="2"/>
    </font>
    <font>
      <sz val="11"/>
      <color rgb="FF000000"/>
      <name val="Verdana"/>
      <family val="2"/>
    </font>
    <font>
      <sz val="10"/>
      <color theme="5" tint="-0.249977111117893"/>
      <name val="Verdana"/>
      <family val="2"/>
    </font>
    <font>
      <sz val="10"/>
      <color rgb="FF604A7B"/>
      <name val="Verdana"/>
      <family val="2"/>
    </font>
    <font>
      <b/>
      <sz val="10"/>
      <color theme="1" tint="4.9989318521683403E-2"/>
      <name val="Verdana"/>
      <family val="2"/>
    </font>
    <font>
      <b/>
      <u/>
      <sz val="9"/>
      <color rgb="FFC00000"/>
      <name val="Verdana"/>
      <family val="2"/>
    </font>
    <font>
      <sz val="9"/>
      <color indexed="81"/>
      <name val="Tahoma"/>
      <family val="2"/>
    </font>
    <font>
      <b/>
      <sz val="10"/>
      <color theme="5" tint="-0.249977111117893"/>
      <name val="Verdana"/>
      <family val="2"/>
    </font>
    <font>
      <b/>
      <sz val="9"/>
      <color indexed="81"/>
      <name val="Tahoma"/>
      <family val="2"/>
    </font>
    <font>
      <strike/>
      <sz val="10"/>
      <color rgb="FFFF0000"/>
      <name val="Verdana"/>
      <family val="2"/>
    </font>
    <font>
      <b/>
      <sz val="10"/>
      <color rgb="FF40A29B"/>
      <name val="Verdana"/>
      <family val="2"/>
    </font>
    <font>
      <i/>
      <sz val="10"/>
      <name val="Verdana"/>
      <family val="2"/>
    </font>
    <font>
      <i/>
      <sz val="10"/>
      <color rgb="FF757171"/>
      <name val="Verdana"/>
      <family val="2"/>
    </font>
    <font>
      <b/>
      <u/>
      <sz val="10"/>
      <color theme="0"/>
      <name val="Verdana"/>
      <family val="2"/>
    </font>
    <font>
      <sz val="10"/>
      <color rgb="FF40A29B"/>
      <name val="Verdana"/>
      <family val="2"/>
    </font>
    <font>
      <sz val="10"/>
      <color theme="9" tint="-0.249977111117893"/>
      <name val="Verdana"/>
      <family val="2"/>
    </font>
    <font>
      <sz val="10"/>
      <color rgb="FFFF0000"/>
      <name val="Verdana"/>
      <family val="2"/>
    </font>
    <font>
      <i/>
      <sz val="10"/>
      <color rgb="FFFF0000"/>
      <name val="Verdana"/>
      <family val="2"/>
    </font>
    <font>
      <b/>
      <sz val="11"/>
      <color rgb="FF000000"/>
      <name val="Verdana"/>
      <family val="2"/>
    </font>
    <font>
      <b/>
      <sz val="11"/>
      <color theme="1"/>
      <name val="Verdana"/>
      <family val="2"/>
    </font>
    <font>
      <sz val="10"/>
      <name val="Calibri"/>
      <family val="2"/>
    </font>
    <font>
      <sz val="11"/>
      <name val="Calibri"/>
      <family val="2"/>
      <scheme val="minor"/>
    </font>
    <font>
      <i/>
      <sz val="11"/>
      <color rgb="FF7F7F7F"/>
      <name val="Verdana"/>
      <family val="2"/>
    </font>
    <font>
      <sz val="9"/>
      <color rgb="FF272B30"/>
      <name val="Verdana"/>
      <family val="2"/>
    </font>
    <font>
      <i/>
      <sz val="11"/>
      <color theme="6" tint="-0.249977111117893"/>
      <name val="Verdana"/>
      <family val="2"/>
    </font>
    <font>
      <b/>
      <sz val="10"/>
      <color rgb="FF00B0F0"/>
      <name val="Verdana"/>
      <family val="2"/>
    </font>
    <font>
      <sz val="10"/>
      <color rgb="FF3F3F76"/>
      <name val="Verdana"/>
      <family val="2"/>
    </font>
    <font>
      <i/>
      <sz val="8"/>
      <color theme="1"/>
      <name val="Verdana"/>
      <family val="2"/>
    </font>
    <font>
      <sz val="8"/>
      <color rgb="FF000000"/>
      <name val="Verdana"/>
      <family val="2"/>
    </font>
    <font>
      <sz val="10"/>
      <color rgb="FF00B050"/>
      <name val="Verdana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CC9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4D65E"/>
        <bgColor rgb="FFBFBFBF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39D3A3"/>
      </patternFill>
    </fill>
    <fill>
      <patternFill patternType="solid">
        <fgColor rgb="FF00B0F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A4D65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A4D65E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rgb="FFA4D65E"/>
        <bgColor rgb="FF77933C"/>
      </patternFill>
    </fill>
    <fill>
      <patternFill patternType="solid">
        <fgColor theme="3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6" fillId="0" borderId="0"/>
    <xf numFmtId="0" fontId="1" fillId="0" borderId="0"/>
    <xf numFmtId="0" fontId="7" fillId="0" borderId="0"/>
    <xf numFmtId="0" fontId="1" fillId="0" borderId="0"/>
    <xf numFmtId="165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1" fillId="24" borderId="58" applyNumberFormat="0" applyAlignment="0" applyProtection="0"/>
    <xf numFmtId="0" fontId="62" fillId="0" borderId="0"/>
  </cellStyleXfs>
  <cellXfs count="659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/>
    <xf numFmtId="0" fontId="10" fillId="0" borderId="1" xfId="0" applyFont="1" applyBorder="1"/>
    <xf numFmtId="0" fontId="0" fillId="0" borderId="0" xfId="0" applyProtection="1">
      <protection locked="0"/>
    </xf>
    <xf numFmtId="0" fontId="10" fillId="3" borderId="1" xfId="0" applyFont="1" applyFill="1" applyBorder="1"/>
    <xf numFmtId="0" fontId="10" fillId="0" borderId="3" xfId="0" applyFont="1" applyBorder="1"/>
    <xf numFmtId="0" fontId="14" fillId="0" borderId="3" xfId="0" applyFont="1" applyBorder="1"/>
    <xf numFmtId="0" fontId="10" fillId="0" borderId="31" xfId="0" applyFont="1" applyBorder="1"/>
    <xf numFmtId="0" fontId="24" fillId="0" borderId="0" xfId="0" applyFont="1"/>
    <xf numFmtId="0" fontId="26" fillId="0" borderId="0" xfId="0" applyFont="1"/>
    <xf numFmtId="0" fontId="27" fillId="2" borderId="0" xfId="36" applyFont="1" applyFill="1"/>
    <xf numFmtId="0" fontId="28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0" xfId="26" applyFont="1" applyBorder="1" applyAlignment="1">
      <alignment vertical="center"/>
    </xf>
    <xf numFmtId="0" fontId="24" fillId="0" borderId="0" xfId="26" applyFont="1"/>
    <xf numFmtId="0" fontId="32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left" vertical="top" wrapText="1"/>
    </xf>
    <xf numFmtId="0" fontId="29" fillId="12" borderId="43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1" fillId="0" borderId="0" xfId="19" applyFont="1"/>
    <xf numFmtId="0" fontId="10" fillId="0" borderId="0" xfId="19" quotePrefix="1" applyFont="1"/>
    <xf numFmtId="0" fontId="10" fillId="0" borderId="0" xfId="26" quotePrefix="1" applyFont="1"/>
    <xf numFmtId="0" fontId="25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0" fontId="12" fillId="16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0" fillId="9" borderId="4" xfId="0" applyFont="1" applyFill="1" applyBorder="1" applyAlignment="1" applyProtection="1">
      <alignment horizontal="left" vertical="center" indent="4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2" fillId="17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24" fillId="0" borderId="0" xfId="26" applyFont="1" applyAlignment="1">
      <alignment vertical="center" wrapText="1"/>
    </xf>
    <xf numFmtId="0" fontId="52" fillId="0" borderId="0" xfId="26" applyFont="1" applyAlignment="1">
      <alignment horizontal="center" vertical="center" wrapText="1"/>
    </xf>
    <xf numFmtId="0" fontId="13" fillId="0" borderId="14" xfId="0" applyFont="1" applyBorder="1"/>
    <xf numFmtId="0" fontId="56" fillId="19" borderId="8" xfId="40" applyFont="1" applyFill="1" applyBorder="1" applyAlignment="1">
      <alignment horizontal="left" vertical="center" wrapText="1"/>
    </xf>
    <xf numFmtId="0" fontId="57" fillId="21" borderId="56" xfId="40" applyFont="1" applyFill="1" applyBorder="1" applyAlignment="1">
      <alignment horizontal="left" vertical="center" wrapText="1"/>
    </xf>
    <xf numFmtId="0" fontId="13" fillId="21" borderId="22" xfId="40" applyFont="1" applyFill="1" applyBorder="1" applyAlignment="1">
      <alignment horizontal="left" vertical="center" wrapText="1"/>
    </xf>
    <xf numFmtId="0" fontId="57" fillId="21" borderId="22" xfId="40" applyFont="1" applyFill="1" applyBorder="1" applyAlignment="1">
      <alignment horizontal="left" vertical="center" wrapText="1"/>
    </xf>
    <xf numFmtId="0" fontId="13" fillId="22" borderId="34" xfId="0" applyFont="1" applyFill="1" applyBorder="1"/>
    <xf numFmtId="0" fontId="10" fillId="22" borderId="39" xfId="0" applyFont="1" applyFill="1" applyBorder="1"/>
    <xf numFmtId="0" fontId="51" fillId="18" borderId="0" xfId="39" applyFont="1" applyFill="1" applyAlignment="1">
      <alignment vertical="center"/>
    </xf>
    <xf numFmtId="0" fontId="55" fillId="18" borderId="0" xfId="39" applyFont="1" applyFill="1" applyAlignment="1">
      <alignment horizontal="right" vertical="center"/>
    </xf>
    <xf numFmtId="0" fontId="10" fillId="20" borderId="35" xfId="0" applyFont="1" applyFill="1" applyBorder="1"/>
    <xf numFmtId="0" fontId="22" fillId="20" borderId="16" xfId="0" applyFont="1" applyFill="1" applyBorder="1"/>
    <xf numFmtId="0" fontId="51" fillId="15" borderId="0" xfId="39" applyFont="1" applyFill="1" applyBorder="1" applyAlignment="1">
      <alignment horizontal="left" vertical="center"/>
    </xf>
    <xf numFmtId="0" fontId="51" fillId="15" borderId="0" xfId="39" applyFont="1" applyFill="1" applyBorder="1" applyAlignment="1">
      <alignment vertical="top"/>
    </xf>
    <xf numFmtId="0" fontId="63" fillId="0" borderId="0" xfId="43" applyFont="1"/>
    <xf numFmtId="0" fontId="10" fillId="0" borderId="0" xfId="43" applyFont="1"/>
    <xf numFmtId="0" fontId="62" fillId="0" borderId="0" xfId="43"/>
    <xf numFmtId="0" fontId="64" fillId="0" borderId="0" xfId="43" applyFont="1"/>
    <xf numFmtId="0" fontId="12" fillId="0" borderId="0" xfId="43" applyFont="1" applyAlignment="1">
      <alignment vertical="top"/>
    </xf>
    <xf numFmtId="0" fontId="10" fillId="0" borderId="0" xfId="43" applyFont="1" applyAlignment="1">
      <alignment horizontal="justify" vertical="center"/>
    </xf>
    <xf numFmtId="0" fontId="11" fillId="0" borderId="0" xfId="43" applyFont="1" applyAlignment="1">
      <alignment vertical="top"/>
    </xf>
    <xf numFmtId="0" fontId="10" fillId="0" borderId="0" xfId="43" applyFont="1" applyAlignment="1">
      <alignment horizontal="justify" vertical="top" wrapText="1"/>
    </xf>
    <xf numFmtId="0" fontId="13" fillId="0" borderId="0" xfId="43" applyFont="1"/>
    <xf numFmtId="0" fontId="63" fillId="0" borderId="0" xfId="0" applyFont="1"/>
    <xf numFmtId="0" fontId="66" fillId="0" borderId="0" xfId="0" applyFont="1"/>
    <xf numFmtId="0" fontId="67" fillId="0" borderId="0" xfId="0" applyFont="1" applyAlignment="1">
      <alignment horizontal="left" vertical="top" wrapText="1"/>
    </xf>
    <xf numFmtId="0" fontId="68" fillId="0" borderId="0" xfId="0" applyFont="1"/>
    <xf numFmtId="0" fontId="69" fillId="27" borderId="5" xfId="0" applyFont="1" applyFill="1" applyBorder="1"/>
    <xf numFmtId="0" fontId="67" fillId="27" borderId="19" xfId="0" applyFont="1" applyFill="1" applyBorder="1"/>
    <xf numFmtId="0" fontId="67" fillId="27" borderId="20" xfId="0" applyFont="1" applyFill="1" applyBorder="1"/>
    <xf numFmtId="0" fontId="67" fillId="27" borderId="62" xfId="0" applyFont="1" applyFill="1" applyBorder="1"/>
    <xf numFmtId="0" fontId="70" fillId="27" borderId="20" xfId="0" applyFont="1" applyFill="1" applyBorder="1"/>
    <xf numFmtId="0" fontId="15" fillId="27" borderId="20" xfId="0" applyFont="1" applyFill="1" applyBorder="1"/>
    <xf numFmtId="0" fontId="67" fillId="27" borderId="63" xfId="0" applyFont="1" applyFill="1" applyBorder="1"/>
    <xf numFmtId="0" fontId="67" fillId="27" borderId="64" xfId="0" applyFont="1" applyFill="1" applyBorder="1"/>
    <xf numFmtId="0" fontId="67" fillId="0" borderId="0" xfId="0" applyFont="1"/>
    <xf numFmtId="0" fontId="71" fillId="0" borderId="0" xfId="0" applyFont="1"/>
    <xf numFmtId="17" fontId="10" fillId="0" borderId="0" xfId="0" applyNumberFormat="1" applyFont="1" applyAlignment="1">
      <alignment horizontal="left"/>
    </xf>
    <xf numFmtId="0" fontId="12" fillId="2" borderId="0" xfId="36" applyFont="1" applyFill="1" applyProtection="1">
      <protection locked="0"/>
    </xf>
    <xf numFmtId="0" fontId="17" fillId="2" borderId="0" xfId="36" applyFont="1" applyFill="1" applyProtection="1">
      <protection locked="0"/>
    </xf>
    <xf numFmtId="0" fontId="18" fillId="2" borderId="0" xfId="36" applyFont="1" applyFill="1" applyProtection="1">
      <protection locked="0"/>
    </xf>
    <xf numFmtId="0" fontId="19" fillId="2" borderId="0" xfId="36" applyFont="1" applyFill="1" applyAlignment="1" applyProtection="1">
      <alignment horizontal="center"/>
      <protection locked="0"/>
    </xf>
    <xf numFmtId="0" fontId="75" fillId="5" borderId="0" xfId="13" applyFont="1" applyFill="1" applyProtection="1">
      <protection locked="0"/>
    </xf>
    <xf numFmtId="0" fontId="23" fillId="2" borderId="1" xfId="36" applyFont="1" applyFill="1" applyBorder="1" applyAlignment="1" applyProtection="1">
      <alignment horizontal="center" vertical="center"/>
      <protection locked="0"/>
    </xf>
    <xf numFmtId="0" fontId="29" fillId="31" borderId="43" xfId="36" applyFont="1" applyFill="1" applyBorder="1" applyAlignment="1" applyProtection="1">
      <alignment vertical="center"/>
      <protection locked="0"/>
    </xf>
    <xf numFmtId="166" fontId="24" fillId="31" borderId="43" xfId="36" applyNumberFormat="1" applyFont="1" applyFill="1" applyBorder="1" applyAlignment="1">
      <alignment horizontal="left" vertical="center"/>
    </xf>
    <xf numFmtId="0" fontId="24" fillId="31" borderId="43" xfId="36" applyFont="1" applyFill="1" applyBorder="1" applyAlignment="1" applyProtection="1">
      <alignment horizontal="left" vertical="center"/>
      <protection locked="0"/>
    </xf>
    <xf numFmtId="0" fontId="29" fillId="31" borderId="43" xfId="36" applyFont="1" applyFill="1" applyBorder="1" applyAlignment="1" applyProtection="1">
      <alignment vertical="center" wrapText="1"/>
      <protection locked="0"/>
    </xf>
    <xf numFmtId="0" fontId="29" fillId="34" borderId="43" xfId="36" applyFont="1" applyFill="1" applyBorder="1" applyAlignment="1" applyProtection="1">
      <alignment vertical="center"/>
      <protection locked="0"/>
    </xf>
    <xf numFmtId="166" fontId="24" fillId="34" borderId="43" xfId="36" applyNumberFormat="1" applyFont="1" applyFill="1" applyBorder="1" applyAlignment="1" applyProtection="1">
      <alignment horizontal="left" vertical="center"/>
      <protection locked="0"/>
    </xf>
    <xf numFmtId="10" fontId="24" fillId="34" borderId="43" xfId="36" applyNumberFormat="1" applyFont="1" applyFill="1" applyBorder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166" fontId="24" fillId="34" borderId="43" xfId="36" applyNumberFormat="1" applyFont="1" applyFill="1" applyBorder="1" applyAlignment="1">
      <alignment horizontal="left" vertical="center"/>
    </xf>
    <xf numFmtId="9" fontId="24" fillId="34" borderId="43" xfId="1" applyFont="1" applyFill="1" applyBorder="1" applyAlignment="1" applyProtection="1">
      <alignment horizontal="center" vertical="center"/>
    </xf>
    <xf numFmtId="0" fontId="29" fillId="34" borderId="43" xfId="36" applyFont="1" applyFill="1" applyBorder="1" applyAlignment="1" applyProtection="1">
      <alignment vertical="center" wrapText="1"/>
      <protection locked="0"/>
    </xf>
    <xf numFmtId="166" fontId="24" fillId="34" borderId="43" xfId="36" applyNumberFormat="1" applyFont="1" applyFill="1" applyBorder="1" applyAlignment="1">
      <alignment horizontal="center" vertical="center"/>
    </xf>
    <xf numFmtId="0" fontId="24" fillId="34" borderId="43" xfId="0" applyFont="1" applyFill="1" applyBorder="1" applyAlignment="1">
      <alignment vertical="center"/>
    </xf>
    <xf numFmtId="0" fontId="18" fillId="0" borderId="0" xfId="36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66" fontId="24" fillId="34" borderId="43" xfId="36" applyNumberFormat="1" applyFont="1" applyFill="1" applyBorder="1" applyAlignment="1" applyProtection="1">
      <alignment horizontal="center" vertical="center"/>
      <protection locked="0"/>
    </xf>
    <xf numFmtId="166" fontId="24" fillId="34" borderId="43" xfId="36" applyNumberFormat="1" applyFont="1" applyFill="1" applyBorder="1" applyAlignment="1" applyProtection="1">
      <alignment horizontal="center" vertical="center" wrapText="1"/>
      <protection locked="0"/>
    </xf>
    <xf numFmtId="0" fontId="24" fillId="34" borderId="43" xfId="36" applyFont="1" applyFill="1" applyBorder="1" applyAlignment="1">
      <alignment horizontal="center" vertical="center"/>
    </xf>
    <xf numFmtId="0" fontId="25" fillId="0" borderId="0" xfId="0" applyFont="1" applyAlignment="1" applyProtection="1">
      <alignment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24" fillId="0" borderId="0" xfId="26" applyFont="1" applyAlignment="1" applyProtection="1">
      <alignment wrapText="1"/>
      <protection locked="0"/>
    </xf>
    <xf numFmtId="0" fontId="41" fillId="0" borderId="0" xfId="0" applyFont="1" applyProtection="1">
      <protection locked="0"/>
    </xf>
    <xf numFmtId="0" fontId="42" fillId="0" borderId="0" xfId="0" applyFont="1" applyAlignment="1" applyProtection="1">
      <alignment horizontal="center" wrapText="1"/>
      <protection locked="0"/>
    </xf>
    <xf numFmtId="0" fontId="29" fillId="0" borderId="0" xfId="36" applyFont="1" applyAlignment="1" applyProtection="1">
      <alignment vertical="center"/>
      <protection locked="0"/>
    </xf>
    <xf numFmtId="166" fontId="24" fillId="0" borderId="0" xfId="36" applyNumberFormat="1" applyFont="1" applyAlignment="1" applyProtection="1">
      <alignment horizontal="center" vertical="center"/>
      <protection locked="0"/>
    </xf>
    <xf numFmtId="10" fontId="24" fillId="0" borderId="0" xfId="36" applyNumberFormat="1" applyFont="1" applyAlignment="1" applyProtection="1">
      <alignment horizontal="left" vertical="center"/>
      <protection locked="0"/>
    </xf>
    <xf numFmtId="0" fontId="44" fillId="31" borderId="28" xfId="0" applyFont="1" applyFill="1" applyBorder="1" applyAlignment="1" applyProtection="1">
      <alignment horizontal="center" vertical="center" wrapText="1"/>
      <protection locked="0"/>
    </xf>
    <xf numFmtId="0" fontId="44" fillId="31" borderId="29" xfId="0" applyFont="1" applyFill="1" applyBorder="1" applyAlignment="1" applyProtection="1">
      <alignment horizontal="center" vertical="center" wrapText="1"/>
      <protection locked="0"/>
    </xf>
    <xf numFmtId="0" fontId="38" fillId="31" borderId="29" xfId="0" applyFont="1" applyFill="1" applyBorder="1" applyAlignment="1" applyProtection="1">
      <alignment horizontal="center" vertical="center" wrapText="1"/>
      <protection locked="0"/>
    </xf>
    <xf numFmtId="0" fontId="44" fillId="35" borderId="28" xfId="0" applyFont="1" applyFill="1" applyBorder="1" applyAlignment="1" applyProtection="1">
      <alignment horizontal="center" vertical="center" wrapText="1"/>
      <protection locked="0"/>
    </xf>
    <xf numFmtId="0" fontId="44" fillId="35" borderId="29" xfId="0" applyFont="1" applyFill="1" applyBorder="1" applyAlignment="1" applyProtection="1">
      <alignment horizontal="center" vertical="center" wrapText="1"/>
      <protection locked="0"/>
    </xf>
    <xf numFmtId="0" fontId="44" fillId="35" borderId="48" xfId="36" applyFont="1" applyFill="1" applyBorder="1" applyAlignment="1" applyProtection="1">
      <alignment horizontal="center" vertical="center" wrapText="1"/>
      <protection locked="0"/>
    </xf>
    <xf numFmtId="0" fontId="45" fillId="16" borderId="35" xfId="0" applyFont="1" applyFill="1" applyBorder="1" applyAlignment="1" applyProtection="1">
      <alignment horizontal="center" vertical="center" wrapText="1"/>
      <protection locked="0"/>
    </xf>
    <xf numFmtId="0" fontId="21" fillId="14" borderId="15" xfId="0" applyFont="1" applyFill="1" applyBorder="1" applyAlignment="1" applyProtection="1">
      <alignment horizontal="center" vertical="center" wrapText="1"/>
      <protection locked="0"/>
    </xf>
    <xf numFmtId="168" fontId="21" fillId="14" borderId="15" xfId="0" applyNumberFormat="1" applyFont="1" applyFill="1" applyBorder="1" applyAlignment="1" applyProtection="1">
      <alignment horizontal="center" vertical="center" wrapText="1"/>
      <protection locked="0"/>
    </xf>
    <xf numFmtId="44" fontId="21" fillId="16" borderId="15" xfId="0" applyNumberFormat="1" applyFont="1" applyFill="1" applyBorder="1" applyAlignment="1">
      <alignment horizontal="center" vertical="center" wrapText="1"/>
    </xf>
    <xf numFmtId="44" fontId="29" fillId="14" borderId="15" xfId="0" applyNumberFormat="1" applyFont="1" applyFill="1" applyBorder="1" applyAlignment="1" applyProtection="1">
      <alignment horizontal="center" vertical="center" wrapText="1"/>
      <protection locked="0"/>
    </xf>
    <xf numFmtId="44" fontId="29" fillId="16" borderId="15" xfId="0" applyNumberFormat="1" applyFont="1" applyFill="1" applyBorder="1" applyAlignment="1">
      <alignment horizontal="center" vertical="center" wrapText="1"/>
    </xf>
    <xf numFmtId="0" fontId="29" fillId="14" borderId="15" xfId="0" applyFont="1" applyFill="1" applyBorder="1" applyAlignment="1" applyProtection="1">
      <alignment horizontal="center" vertical="center" wrapText="1"/>
      <protection locked="0"/>
    </xf>
    <xf numFmtId="0" fontId="29" fillId="14" borderId="40" xfId="0" applyFont="1" applyFill="1" applyBorder="1" applyAlignment="1" applyProtection="1">
      <alignment horizontal="center" vertical="center" wrapText="1"/>
      <protection locked="0"/>
    </xf>
    <xf numFmtId="0" fontId="29" fillId="14" borderId="2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68" fontId="21" fillId="0" borderId="0" xfId="0" applyNumberFormat="1" applyFont="1" applyAlignment="1" applyProtection="1">
      <alignment horizontal="center" vertical="center" wrapText="1"/>
      <protection locked="0"/>
    </xf>
    <xf numFmtId="44" fontId="21" fillId="0" borderId="0" xfId="0" applyNumberFormat="1" applyFont="1" applyAlignment="1" applyProtection="1">
      <alignment horizontal="center" vertical="center" wrapText="1"/>
      <protection locked="0"/>
    </xf>
    <xf numFmtId="44" fontId="29" fillId="0" borderId="0" xfId="0" applyNumberFormat="1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11" fillId="0" borderId="0" xfId="19" applyFont="1" applyProtection="1">
      <protection locked="0"/>
    </xf>
    <xf numFmtId="0" fontId="46" fillId="0" borderId="0" xfId="0" applyFont="1" applyProtection="1">
      <protection locked="0"/>
    </xf>
    <xf numFmtId="0" fontId="24" fillId="0" borderId="0" xfId="0" applyFont="1" applyAlignment="1" applyProtection="1">
      <alignment horizontal="left" wrapText="1"/>
      <protection locked="0"/>
    </xf>
    <xf numFmtId="0" fontId="10" fillId="0" borderId="0" xfId="19" quotePrefix="1" applyFont="1" applyProtection="1">
      <protection locked="0"/>
    </xf>
    <xf numFmtId="0" fontId="10" fillId="0" borderId="0" xfId="26" quotePrefix="1" applyFont="1" applyProtection="1">
      <protection locked="0"/>
    </xf>
    <xf numFmtId="0" fontId="10" fillId="0" borderId="0" xfId="19" applyFont="1" applyProtection="1">
      <protection locked="0"/>
    </xf>
    <xf numFmtId="0" fontId="67" fillId="0" borderId="0" xfId="0" applyFont="1" applyProtection="1">
      <protection locked="0"/>
    </xf>
    <xf numFmtId="0" fontId="38" fillId="10" borderId="41" xfId="36" applyFont="1" applyFill="1" applyBorder="1" applyAlignment="1" applyProtection="1">
      <alignment vertical="center"/>
      <protection locked="0"/>
    </xf>
    <xf numFmtId="0" fontId="35" fillId="10" borderId="43" xfId="36" applyFont="1" applyFill="1" applyBorder="1" applyAlignment="1" applyProtection="1">
      <alignment vertical="center"/>
      <protection locked="0"/>
    </xf>
    <xf numFmtId="0" fontId="23" fillId="10" borderId="68" xfId="36" applyFont="1" applyFill="1" applyBorder="1" applyAlignment="1" applyProtection="1">
      <alignment horizontal="center" vertical="center"/>
      <protection locked="0"/>
    </xf>
    <xf numFmtId="0" fontId="29" fillId="33" borderId="41" xfId="36" applyFont="1" applyFill="1" applyBorder="1" applyAlignment="1" applyProtection="1">
      <alignment vertical="center"/>
      <protection locked="0"/>
    </xf>
    <xf numFmtId="166" fontId="24" fillId="33" borderId="47" xfId="36" applyNumberFormat="1" applyFont="1" applyFill="1" applyBorder="1" applyAlignment="1">
      <alignment horizontal="left" vertical="center"/>
    </xf>
    <xf numFmtId="9" fontId="39" fillId="33" borderId="47" xfId="1" applyFont="1" applyFill="1" applyBorder="1" applyAlignment="1" applyProtection="1">
      <alignment horizontal="center" vertical="center"/>
      <protection locked="0"/>
    </xf>
    <xf numFmtId="0" fontId="29" fillId="33" borderId="41" xfId="36" applyFont="1" applyFill="1" applyBorder="1" applyAlignment="1" applyProtection="1">
      <alignment vertical="center" wrapText="1"/>
      <protection locked="0"/>
    </xf>
    <xf numFmtId="9" fontId="39" fillId="33" borderId="47" xfId="1" applyFont="1" applyFill="1" applyBorder="1" applyAlignment="1" applyProtection="1">
      <alignment horizontal="center" vertical="center"/>
    </xf>
    <xf numFmtId="166" fontId="24" fillId="33" borderId="47" xfId="36" applyNumberFormat="1" applyFont="1" applyFill="1" applyBorder="1" applyAlignment="1" applyProtection="1">
      <alignment horizontal="left" vertical="center"/>
      <protection locked="0"/>
    </xf>
    <xf numFmtId="0" fontId="30" fillId="33" borderId="47" xfId="36" applyFont="1" applyFill="1" applyBorder="1" applyAlignment="1" applyProtection="1">
      <alignment horizontal="center" vertical="center"/>
      <protection locked="0"/>
    </xf>
    <xf numFmtId="0" fontId="24" fillId="33" borderId="43" xfId="36" applyFont="1" applyFill="1" applyBorder="1" applyAlignment="1" applyProtection="1">
      <alignment horizontal="left" vertical="center"/>
      <protection locked="0"/>
    </xf>
    <xf numFmtId="166" fontId="24" fillId="10" borderId="46" xfId="36" applyNumberFormat="1" applyFont="1" applyFill="1" applyBorder="1" applyAlignment="1" applyProtection="1">
      <alignment horizontal="left" vertical="center"/>
      <protection locked="0"/>
    </xf>
    <xf numFmtId="0" fontId="30" fillId="10" borderId="46" xfId="36" applyFont="1" applyFill="1" applyBorder="1" applyAlignment="1" applyProtection="1">
      <alignment horizontal="center" vertical="center"/>
      <protection locked="0"/>
    </xf>
    <xf numFmtId="0" fontId="34" fillId="10" borderId="43" xfId="36" applyFont="1" applyFill="1" applyBorder="1" applyAlignment="1" applyProtection="1">
      <alignment vertical="center" wrapText="1"/>
      <protection locked="0"/>
    </xf>
    <xf numFmtId="10" fontId="24" fillId="10" borderId="43" xfId="36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wrapText="1"/>
      <protection locked="0"/>
    </xf>
    <xf numFmtId="0" fontId="19" fillId="2" borderId="0" xfId="36" applyFont="1" applyFill="1" applyAlignment="1" applyProtection="1">
      <alignment horizontal="center" wrapText="1"/>
      <protection locked="0"/>
    </xf>
    <xf numFmtId="0" fontId="0" fillId="0" borderId="0" xfId="37" applyFont="1" applyFill="1" applyAlignment="1" applyProtection="1">
      <protection locked="0"/>
    </xf>
    <xf numFmtId="0" fontId="0" fillId="2" borderId="0" xfId="36" applyFont="1" applyFill="1" applyAlignment="1" applyProtection="1">
      <alignment wrapText="1"/>
      <protection locked="0"/>
    </xf>
    <xf numFmtId="0" fontId="18" fillId="2" borderId="0" xfId="36" applyFont="1" applyFill="1" applyAlignment="1" applyProtection="1">
      <alignment wrapText="1"/>
      <protection locked="0"/>
    </xf>
    <xf numFmtId="0" fontId="18" fillId="2" borderId="0" xfId="36" applyFont="1" applyFill="1" applyAlignment="1" applyProtection="1">
      <alignment vertical="center" wrapText="1"/>
      <protection locked="0"/>
    </xf>
    <xf numFmtId="0" fontId="23" fillId="2" borderId="1" xfId="36" applyFont="1" applyFill="1" applyBorder="1" applyAlignment="1" applyProtection="1">
      <alignment horizontal="center" vertical="center" wrapText="1"/>
      <protection locked="0"/>
    </xf>
    <xf numFmtId="166" fontId="24" fillId="31" borderId="47" xfId="36" applyNumberFormat="1" applyFont="1" applyFill="1" applyBorder="1" applyAlignment="1">
      <alignment horizontal="left" vertical="center" wrapText="1"/>
    </xf>
    <xf numFmtId="0" fontId="18" fillId="0" borderId="0" xfId="36" applyFont="1" applyAlignment="1" applyProtection="1">
      <alignment wrapText="1"/>
      <protection locked="0"/>
    </xf>
    <xf numFmtId="0" fontId="47" fillId="0" borderId="0" xfId="36" applyFont="1" applyAlignment="1" applyProtection="1">
      <alignment wrapText="1"/>
      <protection locked="0"/>
    </xf>
    <xf numFmtId="0" fontId="44" fillId="34" borderId="28" xfId="0" applyFont="1" applyFill="1" applyBorder="1" applyAlignment="1" applyProtection="1">
      <alignment horizontal="center" vertical="center" wrapText="1"/>
      <protection locked="0"/>
    </xf>
    <xf numFmtId="0" fontId="44" fillId="34" borderId="29" xfId="0" applyFont="1" applyFill="1" applyBorder="1" applyAlignment="1" applyProtection="1">
      <alignment horizontal="center" vertical="center" wrapText="1"/>
      <protection locked="0"/>
    </xf>
    <xf numFmtId="0" fontId="38" fillId="34" borderId="29" xfId="0" applyFont="1" applyFill="1" applyBorder="1" applyAlignment="1" applyProtection="1">
      <alignment horizontal="center" vertical="center" wrapText="1"/>
      <protection locked="0"/>
    </xf>
    <xf numFmtId="0" fontId="44" fillId="34" borderId="48" xfId="36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168" fontId="21" fillId="0" borderId="1" xfId="0" applyNumberFormat="1" applyFont="1" applyBorder="1" applyAlignment="1" applyProtection="1">
      <alignment horizontal="center" vertical="center" wrapText="1"/>
      <protection locked="0"/>
    </xf>
    <xf numFmtId="44" fontId="21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45" fillId="12" borderId="35" xfId="0" applyFont="1" applyFill="1" applyBorder="1" applyAlignment="1" applyProtection="1">
      <alignment horizontal="center" vertical="center" wrapText="1"/>
      <protection locked="0"/>
    </xf>
    <xf numFmtId="0" fontId="21" fillId="16" borderId="15" xfId="0" applyFont="1" applyFill="1" applyBorder="1" applyAlignment="1">
      <alignment horizontal="center" vertical="center" wrapText="1"/>
    </xf>
    <xf numFmtId="0" fontId="21" fillId="14" borderId="16" xfId="0" applyFont="1" applyFill="1" applyBorder="1" applyAlignment="1" applyProtection="1">
      <alignment horizontal="center" vertical="center" wrapText="1"/>
      <protection locked="0"/>
    </xf>
    <xf numFmtId="0" fontId="34" fillId="10" borderId="41" xfId="36" applyFont="1" applyFill="1" applyBorder="1" applyAlignment="1" applyProtection="1">
      <alignment vertical="center" wrapText="1"/>
      <protection locked="0"/>
    </xf>
    <xf numFmtId="0" fontId="23" fillId="10" borderId="68" xfId="36" applyFont="1" applyFill="1" applyBorder="1" applyAlignment="1" applyProtection="1">
      <alignment horizontal="center" vertical="center" wrapText="1"/>
      <protection locked="0"/>
    </xf>
    <xf numFmtId="166" fontId="24" fillId="10" borderId="46" xfId="36" applyNumberFormat="1" applyFont="1" applyFill="1" applyBorder="1" applyAlignment="1" applyProtection="1">
      <alignment horizontal="left" vertical="center" wrapText="1"/>
      <protection locked="0"/>
    </xf>
    <xf numFmtId="0" fontId="30" fillId="10" borderId="46" xfId="36" applyFont="1" applyFill="1" applyBorder="1" applyAlignment="1" applyProtection="1">
      <alignment horizontal="center" vertical="center" wrapText="1"/>
      <protection locked="0"/>
    </xf>
    <xf numFmtId="10" fontId="24" fillId="10" borderId="43" xfId="36" applyNumberFormat="1" applyFont="1" applyFill="1" applyBorder="1" applyAlignment="1" applyProtection="1">
      <alignment horizontal="left" vertical="center" wrapText="1"/>
      <protection locked="0"/>
    </xf>
    <xf numFmtId="0" fontId="29" fillId="33" borderId="43" xfId="36" applyFont="1" applyFill="1" applyBorder="1" applyAlignment="1" applyProtection="1">
      <alignment vertical="center" wrapText="1"/>
      <protection locked="0"/>
    </xf>
    <xf numFmtId="166" fontId="24" fillId="33" borderId="47" xfId="36" applyNumberFormat="1" applyFont="1" applyFill="1" applyBorder="1" applyAlignment="1" applyProtection="1">
      <alignment horizontal="left" vertical="center" wrapText="1"/>
      <protection locked="0"/>
    </xf>
    <xf numFmtId="166" fontId="24" fillId="33" borderId="47" xfId="36" applyNumberFormat="1" applyFont="1" applyFill="1" applyBorder="1" applyAlignment="1">
      <alignment horizontal="left" vertical="center" wrapText="1"/>
    </xf>
    <xf numFmtId="0" fontId="30" fillId="33" borderId="47" xfId="36" applyFont="1" applyFill="1" applyBorder="1" applyAlignment="1" applyProtection="1">
      <alignment horizontal="center" vertical="center" wrapText="1"/>
      <protection locked="0"/>
    </xf>
    <xf numFmtId="0" fontId="44" fillId="33" borderId="28" xfId="0" applyFont="1" applyFill="1" applyBorder="1" applyAlignment="1" applyProtection="1">
      <alignment horizontal="center" vertical="center" wrapText="1"/>
      <protection locked="0"/>
    </xf>
    <xf numFmtId="0" fontId="38" fillId="33" borderId="28" xfId="0" applyFont="1" applyFill="1" applyBorder="1" applyAlignment="1" applyProtection="1">
      <alignment horizontal="center" vertical="center" wrapText="1"/>
      <protection locked="0"/>
    </xf>
    <xf numFmtId="0" fontId="44" fillId="33" borderId="27" xfId="0" applyFont="1" applyFill="1" applyBorder="1" applyAlignment="1" applyProtection="1">
      <alignment horizontal="center" vertical="center" wrapText="1"/>
      <protection locked="0"/>
    </xf>
    <xf numFmtId="0" fontId="44" fillId="33" borderId="27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48" fillId="2" borderId="0" xfId="36" applyFont="1" applyFill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9" fillId="0" borderId="0" xfId="0" applyFont="1" applyAlignment="1" applyProtection="1">
      <alignment horizontal="center"/>
      <protection locked="0"/>
    </xf>
    <xf numFmtId="2" fontId="20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8" borderId="1" xfId="0" applyNumberFormat="1" applyFont="1" applyFill="1" applyBorder="1" applyAlignment="1" applyProtection="1">
      <alignment horizontal="left" vertical="center" wrapText="1" indent="1"/>
      <protection locked="0"/>
    </xf>
    <xf numFmtId="2" fontId="51" fillId="6" borderId="1" xfId="0" applyNumberFormat="1" applyFont="1" applyFill="1" applyBorder="1" applyAlignment="1" applyProtection="1">
      <alignment vertical="center" wrapText="1"/>
      <protection locked="0"/>
    </xf>
    <xf numFmtId="0" fontId="20" fillId="6" borderId="1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vertical="center" wrapText="1"/>
      <protection locked="0"/>
    </xf>
    <xf numFmtId="2" fontId="13" fillId="9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2" fontId="12" fillId="1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1" fillId="16" borderId="1" xfId="0" applyFont="1" applyFill="1" applyBorder="1" applyAlignment="1" applyProtection="1">
      <alignment horizontal="center" vertical="center"/>
      <protection locked="0"/>
    </xf>
    <xf numFmtId="0" fontId="12" fillId="16" borderId="1" xfId="0" applyFont="1" applyFill="1" applyBorder="1" applyAlignment="1" applyProtection="1">
      <alignment horizontal="center" vertical="center"/>
      <protection locked="0"/>
    </xf>
    <xf numFmtId="0" fontId="13" fillId="16" borderId="1" xfId="0" applyFont="1" applyFill="1" applyBorder="1" applyAlignment="1" applyProtection="1">
      <alignment vertical="center" wrapText="1"/>
      <protection locked="0"/>
    </xf>
    <xf numFmtId="2" fontId="13" fillId="9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vertical="center" wrapText="1"/>
      <protection locked="0"/>
    </xf>
    <xf numFmtId="0" fontId="25" fillId="0" borderId="0" xfId="0" applyFont="1" applyProtection="1">
      <protection locked="0"/>
    </xf>
    <xf numFmtId="0" fontId="77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2" fillId="36" borderId="1" xfId="0" applyFont="1" applyFill="1" applyBorder="1" applyAlignment="1" applyProtection="1">
      <alignment horizontal="center" vertical="center"/>
      <protection locked="0"/>
    </xf>
    <xf numFmtId="2" fontId="13" fillId="9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9" borderId="4" xfId="0" applyFont="1" applyFill="1" applyBorder="1" applyAlignment="1" applyProtection="1">
      <alignment horizontal="left" vertical="center" indent="3"/>
      <protection locked="0"/>
    </xf>
    <xf numFmtId="0" fontId="12" fillId="16" borderId="4" xfId="0" applyFont="1" applyFill="1" applyBorder="1" applyAlignment="1" applyProtection="1">
      <alignment horizontal="center" vertical="center" wrapText="1"/>
      <protection locked="0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2" fontId="13" fillId="9" borderId="1" xfId="0" applyNumberFormat="1" applyFont="1" applyFill="1" applyBorder="1" applyAlignment="1" applyProtection="1">
      <alignment horizontal="left" vertical="center" wrapText="1"/>
      <protection locked="0"/>
    </xf>
    <xf numFmtId="2" fontId="13" fillId="9" borderId="1" xfId="0" applyNumberFormat="1" applyFont="1" applyFill="1" applyBorder="1" applyAlignment="1" applyProtection="1">
      <alignment horizontal="left" vertical="center" wrapText="1" indent="2"/>
      <protection locked="0"/>
    </xf>
    <xf numFmtId="2" fontId="12" fillId="9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17" borderId="1" xfId="0" applyFont="1" applyFill="1" applyBorder="1" applyAlignment="1" applyProtection="1">
      <alignment horizontal="center" vertical="center"/>
      <protection locked="0"/>
    </xf>
    <xf numFmtId="0" fontId="13" fillId="17" borderId="1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2" fontId="20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10" borderId="1" xfId="0" applyNumberFormat="1" applyFont="1" applyFill="1" applyBorder="1" applyAlignment="1" applyProtection="1">
      <alignment horizontal="left" vertical="center" wrapText="1" indent="1"/>
      <protection locked="0"/>
    </xf>
    <xf numFmtId="2" fontId="20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2" fillId="0" borderId="0" xfId="0" applyFont="1"/>
    <xf numFmtId="0" fontId="10" fillId="9" borderId="1" xfId="0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0" fontId="10" fillId="3" borderId="2" xfId="0" applyFont="1" applyFill="1" applyBorder="1"/>
    <xf numFmtId="0" fontId="10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79" fillId="13" borderId="8" xfId="0" applyFont="1" applyFill="1" applyBorder="1" applyAlignment="1">
      <alignment horizontal="center" vertical="center"/>
    </xf>
    <xf numFmtId="0" fontId="10" fillId="35" borderId="17" xfId="0" applyFont="1" applyFill="1" applyBorder="1" applyAlignment="1">
      <alignment horizontal="center" vertical="center" wrapText="1"/>
    </xf>
    <xf numFmtId="0" fontId="10" fillId="35" borderId="37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vertical="center"/>
    </xf>
    <xf numFmtId="0" fontId="11" fillId="12" borderId="23" xfId="0" applyFont="1" applyFill="1" applyBorder="1" applyAlignment="1">
      <alignment vertical="center"/>
    </xf>
    <xf numFmtId="0" fontId="10" fillId="9" borderId="6" xfId="0" applyFont="1" applyFill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1" fillId="12" borderId="14" xfId="0" applyFont="1" applyFill="1" applyBorder="1" applyAlignment="1">
      <alignment vertical="center"/>
    </xf>
    <xf numFmtId="0" fontId="11" fillId="0" borderId="34" xfId="26" applyFont="1" applyBorder="1" applyAlignment="1">
      <alignment vertical="center"/>
    </xf>
    <xf numFmtId="0" fontId="10" fillId="0" borderId="14" xfId="26" applyFont="1" applyBorder="1" applyAlignment="1">
      <alignment vertical="center"/>
    </xf>
    <xf numFmtId="0" fontId="10" fillId="3" borderId="4" xfId="26" applyFont="1" applyFill="1" applyBorder="1" applyAlignment="1">
      <alignment vertical="center"/>
    </xf>
    <xf numFmtId="0" fontId="10" fillId="3" borderId="31" xfId="26" applyFont="1" applyFill="1" applyBorder="1" applyAlignment="1">
      <alignment vertical="center"/>
    </xf>
    <xf numFmtId="0" fontId="10" fillId="3" borderId="14" xfId="26" applyFont="1" applyFill="1" applyBorder="1" applyAlignment="1">
      <alignment vertical="center"/>
    </xf>
    <xf numFmtId="0" fontId="10" fillId="0" borderId="31" xfId="26" applyFont="1" applyBorder="1" applyAlignment="1">
      <alignment vertical="center"/>
    </xf>
    <xf numFmtId="0" fontId="10" fillId="3" borderId="34" xfId="26" applyFont="1" applyFill="1" applyBorder="1" applyAlignment="1">
      <alignment vertical="center"/>
    </xf>
    <xf numFmtId="0" fontId="13" fillId="9" borderId="6" xfId="0" applyFont="1" applyFill="1" applyBorder="1" applyAlignment="1">
      <alignment vertical="center"/>
    </xf>
    <xf numFmtId="0" fontId="11" fillId="0" borderId="6" xfId="26" applyFont="1" applyBorder="1" applyAlignment="1">
      <alignment vertical="center"/>
    </xf>
    <xf numFmtId="0" fontId="10" fillId="3" borderId="6" xfId="26" applyFont="1" applyFill="1" applyBorder="1" applyAlignment="1">
      <alignment vertical="center"/>
    </xf>
    <xf numFmtId="0" fontId="14" fillId="0" borderId="14" xfId="26" applyFont="1" applyBorder="1" applyAlignment="1">
      <alignment vertical="center"/>
    </xf>
    <xf numFmtId="0" fontId="14" fillId="3" borderId="31" xfId="26" applyFont="1" applyFill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3" borderId="31" xfId="0" applyFont="1" applyFill="1" applyBorder="1" applyAlignment="1">
      <alignment vertical="center"/>
    </xf>
    <xf numFmtId="0" fontId="13" fillId="9" borderId="7" xfId="0" applyFont="1" applyFill="1" applyBorder="1" applyAlignment="1">
      <alignment vertical="center"/>
    </xf>
    <xf numFmtId="0" fontId="11" fillId="0" borderId="35" xfId="26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40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0" fontId="20" fillId="14" borderId="8" xfId="0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1" fillId="0" borderId="10" xfId="26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1" fillId="0" borderId="11" xfId="26" applyFont="1" applyBorder="1" applyAlignment="1">
      <alignment vertical="center"/>
    </xf>
    <xf numFmtId="0" fontId="80" fillId="0" borderId="0" xfId="0" applyFont="1" applyAlignment="1">
      <alignment vertical="center"/>
    </xf>
    <xf numFmtId="0" fontId="81" fillId="11" borderId="0" xfId="0" applyFont="1" applyFill="1" applyAlignment="1">
      <alignment vertical="center"/>
    </xf>
    <xf numFmtId="0" fontId="82" fillId="0" borderId="0" xfId="0" applyFont="1"/>
    <xf numFmtId="0" fontId="8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80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 vertical="center"/>
    </xf>
    <xf numFmtId="0" fontId="20" fillId="35" borderId="44" xfId="0" applyFont="1" applyFill="1" applyBorder="1" applyAlignment="1">
      <alignment horizontal="center" vertical="center" wrapText="1"/>
    </xf>
    <xf numFmtId="0" fontId="20" fillId="35" borderId="46" xfId="0" applyFont="1" applyFill="1" applyBorder="1" applyAlignment="1">
      <alignment horizontal="center" vertical="center" wrapText="1"/>
    </xf>
    <xf numFmtId="0" fontId="84" fillId="3" borderId="43" xfId="0" applyFont="1" applyFill="1" applyBorder="1" applyAlignment="1" applyProtection="1">
      <alignment horizontal="center" vertical="center" wrapText="1"/>
      <protection locked="0"/>
    </xf>
    <xf numFmtId="0" fontId="84" fillId="3" borderId="43" xfId="0" applyFont="1" applyFill="1" applyBorder="1" applyAlignment="1">
      <alignment horizontal="center" vertical="center" wrapText="1"/>
    </xf>
    <xf numFmtId="0" fontId="85" fillId="3" borderId="43" xfId="0" applyFont="1" applyFill="1" applyBorder="1" applyAlignment="1">
      <alignment horizontal="center" vertical="center" wrapText="1"/>
    </xf>
    <xf numFmtId="0" fontId="13" fillId="12" borderId="43" xfId="0" applyFont="1" applyFill="1" applyBorder="1" applyAlignment="1" applyProtection="1">
      <alignment horizontal="center" vertical="center" wrapText="1"/>
      <protection locked="0"/>
    </xf>
    <xf numFmtId="0" fontId="29" fillId="0" borderId="43" xfId="0" applyFont="1" applyBorder="1" applyAlignment="1" applyProtection="1">
      <alignment horizontal="center" vertical="center" wrapText="1"/>
      <protection locked="0"/>
    </xf>
    <xf numFmtId="0" fontId="86" fillId="0" borderId="0" xfId="0" applyFont="1" applyAlignment="1" applyProtection="1">
      <alignment horizontal="center" vertical="center" wrapText="1"/>
      <protection locked="0"/>
    </xf>
    <xf numFmtId="0" fontId="84" fillId="0" borderId="0" xfId="0" applyFont="1" applyAlignment="1" applyProtection="1">
      <alignment horizontal="center" vertical="center" wrapText="1"/>
      <protection locked="0"/>
    </xf>
    <xf numFmtId="0" fontId="87" fillId="0" borderId="0" xfId="0" applyFont="1"/>
    <xf numFmtId="0" fontId="8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80" fillId="12" borderId="46" xfId="0" applyFont="1" applyFill="1" applyBorder="1" applyAlignment="1">
      <alignment horizontal="center" vertical="center" wrapText="1"/>
    </xf>
    <xf numFmtId="0" fontId="84" fillId="12" borderId="43" xfId="0" applyFont="1" applyFill="1" applyBorder="1" applyAlignment="1" applyProtection="1">
      <alignment horizontal="center" vertical="center" wrapText="1"/>
      <protection locked="0"/>
    </xf>
    <xf numFmtId="0" fontId="80" fillId="12" borderId="43" xfId="0" applyFont="1" applyFill="1" applyBorder="1" applyAlignment="1">
      <alignment horizontal="center" vertical="center" wrapText="1"/>
    </xf>
    <xf numFmtId="0" fontId="10" fillId="12" borderId="43" xfId="0" applyFont="1" applyFill="1" applyBorder="1"/>
    <xf numFmtId="0" fontId="10" fillId="12" borderId="44" xfId="0" applyFont="1" applyFill="1" applyBorder="1"/>
    <xf numFmtId="0" fontId="13" fillId="0" borderId="0" xfId="36" applyFont="1" applyAlignment="1">
      <alignment vertical="center" wrapText="1"/>
    </xf>
    <xf numFmtId="0" fontId="10" fillId="12" borderId="43" xfId="0" applyFont="1" applyFill="1" applyBorder="1" applyAlignment="1">
      <alignment vertical="center"/>
    </xf>
    <xf numFmtId="0" fontId="10" fillId="12" borderId="43" xfId="0" applyFont="1" applyFill="1" applyBorder="1" applyAlignment="1">
      <alignment horizontal="justify" vertical="center" wrapText="1"/>
    </xf>
    <xf numFmtId="0" fontId="10" fillId="37" borderId="43" xfId="0" applyFont="1" applyFill="1" applyBorder="1" applyAlignment="1">
      <alignment vertical="center"/>
    </xf>
    <xf numFmtId="0" fontId="10" fillId="12" borderId="43" xfId="0" applyFont="1" applyFill="1" applyBorder="1" applyAlignment="1">
      <alignment horizontal="center" vertical="center" wrapText="1"/>
    </xf>
    <xf numFmtId="0" fontId="13" fillId="12" borderId="43" xfId="0" applyFont="1" applyFill="1" applyBorder="1" applyAlignment="1">
      <alignment horizontal="center" vertical="center" wrapText="1"/>
    </xf>
    <xf numFmtId="0" fontId="10" fillId="12" borderId="41" xfId="0" applyFont="1" applyFill="1" applyBorder="1" applyAlignment="1">
      <alignment horizontal="center" vertical="center"/>
    </xf>
    <xf numFmtId="0" fontId="84" fillId="12" borderId="43" xfId="0" applyFont="1" applyFill="1" applyBorder="1" applyAlignment="1">
      <alignment horizontal="center" vertical="center" wrapText="1"/>
    </xf>
    <xf numFmtId="0" fontId="10" fillId="33" borderId="33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0" fillId="33" borderId="9" xfId="0" applyFont="1" applyFill="1" applyBorder="1" applyAlignment="1">
      <alignment horizontal="center" vertical="center" wrapText="1"/>
    </xf>
    <xf numFmtId="0" fontId="83" fillId="10" borderId="41" xfId="36" applyFont="1" applyFill="1" applyBorder="1" applyAlignment="1">
      <alignment vertical="center" wrapText="1"/>
    </xf>
    <xf numFmtId="0" fontId="83" fillId="10" borderId="42" xfId="36" applyFont="1" applyFill="1" applyBorder="1" applyAlignment="1">
      <alignment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10" borderId="46" xfId="0" applyFont="1" applyFill="1" applyBorder="1" applyAlignment="1">
      <alignment horizontal="center" vertical="center" wrapText="1"/>
    </xf>
    <xf numFmtId="0" fontId="12" fillId="33" borderId="43" xfId="0" applyFont="1" applyFill="1" applyBorder="1" applyAlignment="1">
      <alignment horizontal="center" vertical="center" wrapText="1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3" fillId="33" borderId="43" xfId="36" applyFont="1" applyFill="1" applyBorder="1" applyAlignment="1">
      <alignment vertical="center" wrapText="1"/>
    </xf>
    <xf numFmtId="0" fontId="26" fillId="33" borderId="0" xfId="0" applyFont="1" applyFill="1"/>
    <xf numFmtId="0" fontId="24" fillId="33" borderId="0" xfId="0" applyFont="1" applyFill="1"/>
    <xf numFmtId="0" fontId="13" fillId="27" borderId="20" xfId="0" applyFont="1" applyFill="1" applyBorder="1"/>
    <xf numFmtId="0" fontId="13" fillId="27" borderId="62" xfId="0" applyFont="1" applyFill="1" applyBorder="1"/>
    <xf numFmtId="0" fontId="90" fillId="0" borderId="0" xfId="0" applyFont="1"/>
    <xf numFmtId="0" fontId="91" fillId="0" borderId="0" xfId="0" applyFont="1"/>
    <xf numFmtId="0" fontId="10" fillId="0" borderId="0" xfId="43" applyFont="1" applyAlignment="1">
      <alignment horizontal="right" vertical="top"/>
    </xf>
    <xf numFmtId="0" fontId="10" fillId="0" borderId="0" xfId="0" applyFont="1" applyAlignment="1">
      <alignment vertical="center"/>
    </xf>
    <xf numFmtId="0" fontId="12" fillId="3" borderId="34" xfId="0" applyFont="1" applyFill="1" applyBorder="1" applyAlignment="1">
      <alignment vertical="center"/>
    </xf>
    <xf numFmtId="0" fontId="13" fillId="22" borderId="34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10" fontId="10" fillId="0" borderId="0" xfId="0" applyNumberFormat="1" applyFont="1" applyAlignment="1">
      <alignment vertical="center"/>
    </xf>
    <xf numFmtId="0" fontId="13" fillId="22" borderId="34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92" fillId="0" borderId="0" xfId="41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8" fillId="0" borderId="0" xfId="0" applyFont="1"/>
    <xf numFmtId="0" fontId="93" fillId="0" borderId="0" xfId="0" applyFont="1" applyAlignment="1">
      <alignment vertical="center" wrapText="1"/>
    </xf>
    <xf numFmtId="0" fontId="93" fillId="0" borderId="0" xfId="0" applyFont="1" applyAlignment="1">
      <alignment wrapText="1"/>
    </xf>
    <xf numFmtId="0" fontId="92" fillId="0" borderId="0" xfId="41" applyFont="1"/>
    <xf numFmtId="0" fontId="94" fillId="0" borderId="0" xfId="41" applyFont="1"/>
    <xf numFmtId="0" fontId="10" fillId="0" borderId="0" xfId="0" applyFont="1" applyAlignment="1">
      <alignment horizontal="center" vertical="center"/>
    </xf>
    <xf numFmtId="2" fontId="18" fillId="0" borderId="0" xfId="0" applyNumberFormat="1" applyFont="1"/>
    <xf numFmtId="0" fontId="18" fillId="0" borderId="0" xfId="0" applyFont="1" applyAlignment="1">
      <alignment vertical="top" wrapText="1"/>
    </xf>
    <xf numFmtId="0" fontId="11" fillId="0" borderId="0" xfId="0" applyFont="1" applyAlignment="1">
      <alignment horizontal="left" vertical="center"/>
    </xf>
    <xf numFmtId="2" fontId="10" fillId="0" borderId="14" xfId="0" applyNumberFormat="1" applyFont="1" applyBorder="1" applyAlignment="1">
      <alignment vertical="center"/>
    </xf>
    <xf numFmtId="0" fontId="9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2" fontId="11" fillId="0" borderId="14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20" fillId="23" borderId="93" xfId="0" applyFont="1" applyFill="1" applyBorder="1" applyAlignment="1">
      <alignment horizontal="left" vertical="center" wrapText="1"/>
    </xf>
    <xf numFmtId="0" fontId="20" fillId="23" borderId="94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12" fillId="22" borderId="95" xfId="0" applyFont="1" applyFill="1" applyBorder="1" applyAlignment="1">
      <alignment vertical="center"/>
    </xf>
    <xf numFmtId="0" fontId="12" fillId="22" borderId="93" xfId="0" applyFont="1" applyFill="1" applyBorder="1" applyAlignment="1">
      <alignment vertical="center"/>
    </xf>
    <xf numFmtId="167" fontId="12" fillId="22" borderId="93" xfId="0" applyNumberFormat="1" applyFont="1" applyFill="1" applyBorder="1" applyAlignment="1">
      <alignment vertical="center"/>
    </xf>
    <xf numFmtId="167" fontId="12" fillId="0" borderId="93" xfId="0" applyNumberFormat="1" applyFont="1" applyBorder="1" applyAlignment="1">
      <alignment vertical="center"/>
    </xf>
    <xf numFmtId="0" fontId="12" fillId="0" borderId="93" xfId="0" applyFont="1" applyBorder="1" applyAlignment="1">
      <alignment vertical="center"/>
    </xf>
    <xf numFmtId="0" fontId="12" fillId="0" borderId="94" xfId="0" applyFont="1" applyBorder="1" applyAlignment="1">
      <alignment vertical="center"/>
    </xf>
    <xf numFmtId="2" fontId="11" fillId="0" borderId="0" xfId="0" applyNumberFormat="1" applyFont="1" applyAlignment="1">
      <alignment vertical="center"/>
    </xf>
    <xf numFmtId="0" fontId="51" fillId="15" borderId="0" xfId="39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16" fillId="22" borderId="34" xfId="0" applyFont="1" applyFill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10" fillId="0" borderId="91" xfId="0" applyFont="1" applyBorder="1" applyAlignment="1">
      <alignment horizontal="center" vertical="center"/>
    </xf>
    <xf numFmtId="0" fontId="10" fillId="0" borderId="96" xfId="0" applyFont="1" applyBorder="1" applyAlignment="1">
      <alignment vertical="center"/>
    </xf>
    <xf numFmtId="0" fontId="10" fillId="0" borderId="96" xfId="0" applyFont="1" applyBorder="1" applyAlignment="1">
      <alignment horizontal="left" vertical="center"/>
    </xf>
    <xf numFmtId="0" fontId="10" fillId="0" borderId="89" xfId="0" applyFont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10" fillId="0" borderId="90" xfId="0" applyFont="1" applyBorder="1" applyAlignment="1">
      <alignment horizontal="center" vertical="center"/>
    </xf>
    <xf numFmtId="0" fontId="10" fillId="0" borderId="92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1" fillId="0" borderId="97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 wrapText="1"/>
    </xf>
    <xf numFmtId="0" fontId="11" fillId="0" borderId="98" xfId="0" applyFont="1" applyBorder="1" applyAlignment="1">
      <alignment horizontal="center" vertical="center" wrapText="1"/>
    </xf>
    <xf numFmtId="0" fontId="20" fillId="0" borderId="98" xfId="0" applyFont="1" applyBorder="1" applyAlignment="1">
      <alignment horizontal="center" vertical="center" wrapText="1"/>
    </xf>
    <xf numFmtId="0" fontId="11" fillId="0" borderId="99" xfId="0" applyFont="1" applyBorder="1" applyAlignment="1">
      <alignment horizontal="center" vertical="center"/>
    </xf>
    <xf numFmtId="0" fontId="10" fillId="0" borderId="96" xfId="0" applyFont="1" applyBorder="1" applyAlignment="1">
      <alignment vertical="center" wrapText="1"/>
    </xf>
    <xf numFmtId="0" fontId="10" fillId="0" borderId="92" xfId="0" applyFont="1" applyBorder="1" applyAlignment="1">
      <alignment vertical="center" wrapText="1"/>
    </xf>
    <xf numFmtId="0" fontId="59" fillId="6" borderId="33" xfId="0" applyFont="1" applyFill="1" applyBorder="1" applyAlignment="1">
      <alignment horizontal="center" vertical="center" wrapText="1"/>
    </xf>
    <xf numFmtId="0" fontId="59" fillId="3" borderId="12" xfId="0" applyFont="1" applyFill="1" applyBorder="1" applyAlignment="1">
      <alignment horizontal="center" vertical="center" wrapText="1"/>
    </xf>
    <xf numFmtId="0" fontId="59" fillId="3" borderId="13" xfId="0" applyFont="1" applyFill="1" applyBorder="1" applyAlignment="1">
      <alignment horizontal="center" vertical="center" wrapText="1"/>
    </xf>
    <xf numFmtId="0" fontId="41" fillId="9" borderId="14" xfId="0" applyFont="1" applyFill="1" applyBorder="1" applyAlignment="1">
      <alignment vertical="center"/>
    </xf>
    <xf numFmtId="0" fontId="59" fillId="9" borderId="35" xfId="0" applyFont="1" applyFill="1" applyBorder="1" applyAlignment="1">
      <alignment horizontal="right" vertical="center"/>
    </xf>
    <xf numFmtId="0" fontId="41" fillId="9" borderId="15" xfId="0" applyFont="1" applyFill="1" applyBorder="1" applyAlignment="1">
      <alignment vertical="center"/>
    </xf>
    <xf numFmtId="0" fontId="60" fillId="9" borderId="16" xfId="0" applyFont="1" applyFill="1" applyBorder="1" applyAlignment="1">
      <alignment vertical="center"/>
    </xf>
    <xf numFmtId="0" fontId="51" fillId="0" borderId="0" xfId="39" applyFont="1" applyFill="1" applyBorder="1" applyAlignment="1">
      <alignment vertical="center"/>
    </xf>
    <xf numFmtId="0" fontId="20" fillId="0" borderId="0" xfId="39" applyFont="1" applyFill="1" applyBorder="1" applyAlignment="1">
      <alignment vertical="center"/>
    </xf>
    <xf numFmtId="0" fontId="12" fillId="6" borderId="8" xfId="0" applyFont="1" applyFill="1" applyBorder="1" applyAlignment="1">
      <alignment vertical="center"/>
    </xf>
    <xf numFmtId="0" fontId="12" fillId="3" borderId="37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3" fillId="22" borderId="6" xfId="0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2" fillId="9" borderId="7" xfId="0" applyFont="1" applyFill="1" applyBorder="1" applyAlignment="1">
      <alignment horizontal="right" vertical="center"/>
    </xf>
    <xf numFmtId="0" fontId="10" fillId="9" borderId="40" xfId="0" applyFont="1" applyFill="1" applyBorder="1" applyAlignment="1">
      <alignment vertical="center"/>
    </xf>
    <xf numFmtId="0" fontId="10" fillId="9" borderId="16" xfId="0" applyFont="1" applyFill="1" applyBorder="1" applyAlignment="1">
      <alignment vertical="center"/>
    </xf>
    <xf numFmtId="0" fontId="12" fillId="9" borderId="35" xfId="0" applyFont="1" applyFill="1" applyBorder="1" applyAlignment="1">
      <alignment horizontal="right" vertical="center"/>
    </xf>
    <xf numFmtId="0" fontId="10" fillId="9" borderId="15" xfId="0" applyFont="1" applyFill="1" applyBorder="1" applyAlignment="1">
      <alignment vertical="center"/>
    </xf>
    <xf numFmtId="0" fontId="86" fillId="0" borderId="96" xfId="0" applyFont="1" applyBorder="1" applyAlignment="1">
      <alignment vertical="center"/>
    </xf>
    <xf numFmtId="0" fontId="86" fillId="0" borderId="89" xfId="0" applyFont="1" applyBorder="1" applyAlignment="1">
      <alignment vertical="center"/>
    </xf>
    <xf numFmtId="0" fontId="86" fillId="0" borderId="0" xfId="0" applyFont="1" applyAlignment="1">
      <alignment vertical="center"/>
    </xf>
    <xf numFmtId="0" fontId="10" fillId="0" borderId="90" xfId="0" applyFont="1" applyBorder="1" applyAlignment="1">
      <alignment vertical="center"/>
    </xf>
    <xf numFmtId="0" fontId="86" fillId="0" borderId="92" xfId="0" applyFont="1" applyBorder="1" applyAlignment="1">
      <alignment vertical="center"/>
    </xf>
    <xf numFmtId="0" fontId="86" fillId="0" borderId="57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96" fillId="24" borderId="18" xfId="42" applyFont="1" applyBorder="1" applyAlignment="1">
      <alignment horizontal="left" vertical="center"/>
    </xf>
    <xf numFmtId="0" fontId="20" fillId="23" borderId="97" xfId="0" applyFont="1" applyFill="1" applyBorder="1" applyAlignment="1">
      <alignment horizontal="center" vertical="center"/>
    </xf>
    <xf numFmtId="0" fontId="20" fillId="23" borderId="98" xfId="0" applyFont="1" applyFill="1" applyBorder="1" applyAlignment="1">
      <alignment horizontal="center" vertical="center"/>
    </xf>
    <xf numFmtId="0" fontId="20" fillId="23" borderId="98" xfId="0" applyFont="1" applyFill="1" applyBorder="1" applyAlignment="1">
      <alignment horizontal="center" vertical="center" wrapText="1"/>
    </xf>
    <xf numFmtId="0" fontId="20" fillId="23" borderId="99" xfId="0" applyFont="1" applyFill="1" applyBorder="1" applyAlignment="1">
      <alignment horizontal="center" vertical="center"/>
    </xf>
    <xf numFmtId="0" fontId="10" fillId="0" borderId="91" xfId="0" applyFont="1" applyBorder="1" applyAlignment="1">
      <alignment vertical="center" wrapText="1"/>
    </xf>
    <xf numFmtId="0" fontId="86" fillId="0" borderId="96" xfId="0" applyFont="1" applyBorder="1" applyAlignment="1">
      <alignment vertical="center" wrapText="1"/>
    </xf>
    <xf numFmtId="0" fontId="86" fillId="0" borderId="89" xfId="0" applyFont="1" applyBorder="1" applyAlignment="1">
      <alignment vertical="center" wrapText="1"/>
    </xf>
    <xf numFmtId="0" fontId="86" fillId="0" borderId="0" xfId="0" applyFont="1" applyAlignment="1">
      <alignment vertical="center" wrapText="1"/>
    </xf>
    <xf numFmtId="0" fontId="10" fillId="0" borderId="90" xfId="0" applyFont="1" applyBorder="1" applyAlignment="1">
      <alignment vertical="center" wrapText="1"/>
    </xf>
    <xf numFmtId="0" fontId="86" fillId="0" borderId="92" xfId="0" applyFont="1" applyBorder="1" applyAlignment="1">
      <alignment vertical="center" wrapText="1"/>
    </xf>
    <xf numFmtId="0" fontId="86" fillId="0" borderId="57" xfId="0" applyFont="1" applyBorder="1" applyAlignment="1">
      <alignment vertical="center" wrapText="1"/>
    </xf>
    <xf numFmtId="0" fontId="96" fillId="24" borderId="100" xfId="42" applyFont="1" applyBorder="1" applyAlignment="1">
      <alignment horizontal="left" vertical="center"/>
    </xf>
    <xf numFmtId="0" fontId="58" fillId="19" borderId="33" xfId="40" applyFont="1" applyFill="1" applyBorder="1" applyAlignment="1">
      <alignment horizontal="left" vertical="center" wrapText="1"/>
    </xf>
    <xf numFmtId="0" fontId="96" fillId="24" borderId="1" xfId="42" applyFont="1" applyBorder="1" applyAlignment="1">
      <alignment horizontal="left" vertical="center"/>
    </xf>
    <xf numFmtId="0" fontId="96" fillId="24" borderId="14" xfId="42" applyFont="1" applyBorder="1" applyAlignment="1">
      <alignment horizontal="left" vertical="center"/>
    </xf>
    <xf numFmtId="0" fontId="96" fillId="24" borderId="15" xfId="42" applyFont="1" applyBorder="1" applyAlignment="1">
      <alignment horizontal="left" vertical="center"/>
    </xf>
    <xf numFmtId="0" fontId="96" fillId="24" borderId="16" xfId="42" applyFont="1" applyBorder="1" applyAlignment="1">
      <alignment horizontal="left" vertical="center"/>
    </xf>
    <xf numFmtId="0" fontId="58" fillId="19" borderId="12" xfId="40" applyFont="1" applyFill="1" applyBorder="1" applyAlignment="1">
      <alignment horizontal="center" vertical="center" wrapText="1"/>
    </xf>
    <xf numFmtId="0" fontId="58" fillId="19" borderId="13" xfId="4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vertical="center"/>
    </xf>
    <xf numFmtId="0" fontId="10" fillId="3" borderId="35" xfId="0" applyFont="1" applyFill="1" applyBorder="1" applyAlignment="1">
      <alignment vertical="center"/>
    </xf>
    <xf numFmtId="0" fontId="20" fillId="25" borderId="32" xfId="0" applyFont="1" applyFill="1" applyBorder="1" applyAlignment="1">
      <alignment horizontal="right" vertical="center"/>
    </xf>
    <xf numFmtId="0" fontId="20" fillId="4" borderId="31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0" fillId="25" borderId="31" xfId="0" applyFont="1" applyFill="1" applyBorder="1" applyAlignment="1">
      <alignment horizontal="right" vertical="center"/>
    </xf>
    <xf numFmtId="0" fontId="97" fillId="0" borderId="0" xfId="0" applyFont="1" applyAlignment="1">
      <alignment horizontal="justify" vertical="center" wrapText="1"/>
    </xf>
    <xf numFmtId="0" fontId="98" fillId="0" borderId="0" xfId="0" applyFont="1" applyAlignment="1">
      <alignment horizontal="justify" vertical="center" wrapText="1"/>
    </xf>
    <xf numFmtId="0" fontId="24" fillId="0" borderId="0" xfId="19" applyFont="1" applyAlignment="1">
      <alignment vertical="center" wrapText="1"/>
    </xf>
    <xf numFmtId="0" fontId="24" fillId="0" borderId="0" xfId="26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28" borderId="66" xfId="0" applyFont="1" applyFill="1" applyBorder="1" applyAlignment="1">
      <alignment vertical="center"/>
    </xf>
    <xf numFmtId="0" fontId="73" fillId="29" borderId="65" xfId="0" applyFont="1" applyFill="1" applyBorder="1" applyAlignment="1">
      <alignment vertical="center"/>
    </xf>
    <xf numFmtId="0" fontId="10" fillId="28" borderId="65" xfId="0" applyFont="1" applyFill="1" applyBorder="1" applyAlignment="1">
      <alignment vertical="center"/>
    </xf>
    <xf numFmtId="0" fontId="10" fillId="0" borderId="5" xfId="26" applyFont="1" applyBorder="1" applyAlignment="1">
      <alignment vertical="center" wrapText="1"/>
    </xf>
    <xf numFmtId="0" fontId="10" fillId="0" borderId="1" xfId="26" applyFont="1" applyBorder="1" applyAlignment="1">
      <alignment vertical="center" wrapText="1"/>
    </xf>
    <xf numFmtId="0" fontId="10" fillId="0" borderId="1" xfId="19" applyFont="1" applyBorder="1" applyAlignment="1">
      <alignment vertical="center" wrapText="1"/>
    </xf>
    <xf numFmtId="0" fontId="10" fillId="0" borderId="1" xfId="26" applyFont="1" applyBorder="1" applyAlignment="1">
      <alignment horizontal="center" vertical="center" wrapText="1"/>
    </xf>
    <xf numFmtId="0" fontId="10" fillId="0" borderId="14" xfId="26" applyFont="1" applyBorder="1" applyAlignment="1">
      <alignment vertical="center" wrapText="1"/>
    </xf>
    <xf numFmtId="0" fontId="10" fillId="0" borderId="20" xfId="26" applyFont="1" applyBorder="1" applyAlignment="1">
      <alignment vertical="center" wrapText="1"/>
    </xf>
    <xf numFmtId="0" fontId="10" fillId="0" borderId="63" xfId="26" applyFont="1" applyBorder="1" applyAlignment="1">
      <alignment vertical="center" wrapText="1"/>
    </xf>
    <xf numFmtId="0" fontId="10" fillId="0" borderId="15" xfId="26" applyFont="1" applyBorder="1" applyAlignment="1">
      <alignment vertical="center" wrapText="1"/>
    </xf>
    <xf numFmtId="0" fontId="10" fillId="0" borderId="15" xfId="19" applyFont="1" applyBorder="1" applyAlignment="1">
      <alignment vertical="center" wrapText="1"/>
    </xf>
    <xf numFmtId="0" fontId="10" fillId="0" borderId="15" xfId="26" applyFont="1" applyBorder="1" applyAlignment="1">
      <alignment horizontal="center" vertical="center" wrapText="1"/>
    </xf>
    <xf numFmtId="0" fontId="10" fillId="0" borderId="16" xfId="26" applyFont="1" applyBorder="1" applyAlignment="1">
      <alignment vertical="center" wrapText="1"/>
    </xf>
    <xf numFmtId="0" fontId="11" fillId="0" borderId="0" xfId="19" applyFont="1" applyAlignment="1">
      <alignment vertical="center"/>
    </xf>
    <xf numFmtId="0" fontId="10" fillId="0" borderId="0" xfId="19" quotePrefix="1" applyFont="1" applyAlignment="1">
      <alignment vertical="center"/>
    </xf>
    <xf numFmtId="0" fontId="10" fillId="0" borderId="0" xfId="26" quotePrefix="1" applyFont="1" applyAlignment="1">
      <alignment vertical="center"/>
    </xf>
    <xf numFmtId="0" fontId="10" fillId="0" borderId="0" xfId="26" applyFont="1" applyAlignment="1">
      <alignment vertical="center" wrapText="1"/>
    </xf>
    <xf numFmtId="0" fontId="67" fillId="0" borderId="0" xfId="0" applyFont="1" applyAlignment="1">
      <alignment vertical="center"/>
    </xf>
    <xf numFmtId="0" fontId="74" fillId="32" borderId="1" xfId="26" applyFont="1" applyFill="1" applyBorder="1" applyAlignment="1">
      <alignment horizontal="center" vertical="center" wrapText="1"/>
    </xf>
    <xf numFmtId="49" fontId="74" fillId="32" borderId="1" xfId="26" applyNumberFormat="1" applyFont="1" applyFill="1" applyBorder="1" applyAlignment="1">
      <alignment horizontal="center" vertical="center" wrapText="1"/>
    </xf>
    <xf numFmtId="0" fontId="10" fillId="0" borderId="31" xfId="26" applyFont="1" applyBorder="1" applyAlignment="1">
      <alignment vertical="center" wrapText="1"/>
    </xf>
    <xf numFmtId="0" fontId="10" fillId="0" borderId="40" xfId="26" applyFont="1" applyBorder="1" applyAlignment="1">
      <alignment vertical="center" wrapText="1"/>
    </xf>
    <xf numFmtId="0" fontId="10" fillId="0" borderId="34" xfId="26" applyFont="1" applyBorder="1" applyAlignment="1">
      <alignment vertical="center" wrapText="1"/>
    </xf>
    <xf numFmtId="0" fontId="10" fillId="0" borderId="35" xfId="26" applyFont="1" applyBorder="1" applyAlignment="1">
      <alignment vertical="center" wrapText="1"/>
    </xf>
    <xf numFmtId="0" fontId="47" fillId="0" borderId="0" xfId="36" applyFont="1" applyProtection="1">
      <protection locked="0"/>
    </xf>
    <xf numFmtId="0" fontId="47" fillId="2" borderId="0" xfId="36" applyFont="1" applyFill="1" applyProtection="1">
      <protection locked="0"/>
    </xf>
    <xf numFmtId="0" fontId="18" fillId="0" borderId="1" xfId="0" applyFont="1" applyBorder="1" applyProtection="1">
      <protection locked="0"/>
    </xf>
    <xf numFmtId="0" fontId="18" fillId="25" borderId="16" xfId="0" applyFont="1" applyFill="1" applyBorder="1" applyProtection="1">
      <protection locked="0"/>
    </xf>
    <xf numFmtId="0" fontId="63" fillId="0" borderId="0" xfId="0" applyFont="1" applyAlignment="1">
      <alignment vertical="center"/>
    </xf>
    <xf numFmtId="0" fontId="10" fillId="39" borderId="65" xfId="0" applyFont="1" applyFill="1" applyBorder="1" applyAlignment="1">
      <alignment vertical="center"/>
    </xf>
    <xf numFmtId="0" fontId="10" fillId="0" borderId="73" xfId="0" applyFont="1" applyBorder="1" applyAlignment="1">
      <alignment vertical="center"/>
    </xf>
    <xf numFmtId="0" fontId="15" fillId="0" borderId="74" xfId="0" applyFont="1" applyBorder="1" applyAlignment="1">
      <alignment vertical="center"/>
    </xf>
    <xf numFmtId="0" fontId="15" fillId="0" borderId="75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13" fillId="0" borderId="75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0" fontId="79" fillId="0" borderId="75" xfId="0" applyFont="1" applyBorder="1" applyAlignment="1">
      <alignment vertical="center"/>
    </xf>
    <xf numFmtId="0" fontId="67" fillId="0" borderId="75" xfId="0" applyFont="1" applyBorder="1" applyAlignment="1">
      <alignment vertical="center"/>
    </xf>
    <xf numFmtId="0" fontId="73" fillId="29" borderId="76" xfId="0" applyFont="1" applyFill="1" applyBorder="1" applyAlignment="1">
      <alignment vertical="center"/>
    </xf>
    <xf numFmtId="0" fontId="10" fillId="0" borderId="77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78" xfId="0" applyFont="1" applyBorder="1" applyAlignment="1">
      <alignment vertical="center"/>
    </xf>
    <xf numFmtId="0" fontId="10" fillId="0" borderId="65" xfId="0" applyFont="1" applyBorder="1" applyAlignment="1">
      <alignment vertical="center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vertical="center"/>
    </xf>
    <xf numFmtId="0" fontId="15" fillId="0" borderId="81" xfId="0" applyFont="1" applyBorder="1" applyAlignment="1">
      <alignment vertical="center"/>
    </xf>
    <xf numFmtId="0" fontId="10" fillId="0" borderId="82" xfId="0" applyFont="1" applyBorder="1" applyAlignment="1">
      <alignment vertical="center"/>
    </xf>
    <xf numFmtId="0" fontId="10" fillId="0" borderId="83" xfId="0" applyFont="1" applyBorder="1" applyAlignment="1">
      <alignment vertical="center"/>
    </xf>
    <xf numFmtId="0" fontId="10" fillId="0" borderId="84" xfId="0" applyFont="1" applyBorder="1" applyAlignment="1">
      <alignment vertical="center"/>
    </xf>
    <xf numFmtId="0" fontId="15" fillId="0" borderId="85" xfId="0" applyFont="1" applyBorder="1" applyAlignment="1">
      <alignment vertical="center"/>
    </xf>
    <xf numFmtId="0" fontId="15" fillId="0" borderId="86" xfId="0" applyFont="1" applyBorder="1" applyAlignment="1">
      <alignment vertical="center"/>
    </xf>
    <xf numFmtId="0" fontId="10" fillId="0" borderId="86" xfId="0" applyFont="1" applyBorder="1" applyAlignment="1">
      <alignment vertical="center"/>
    </xf>
    <xf numFmtId="0" fontId="10" fillId="0" borderId="8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65" xfId="0" applyFont="1" applyBorder="1" applyAlignment="1">
      <alignment vertical="center"/>
    </xf>
    <xf numFmtId="0" fontId="63" fillId="32" borderId="72" xfId="0" applyFont="1" applyFill="1" applyBorder="1" applyAlignment="1">
      <alignment horizontal="center" vertical="center" wrapText="1"/>
    </xf>
    <xf numFmtId="0" fontId="63" fillId="32" borderId="70" xfId="0" applyFont="1" applyFill="1" applyBorder="1" applyAlignment="1">
      <alignment horizontal="center" vertical="center" wrapText="1"/>
    </xf>
    <xf numFmtId="0" fontId="63" fillId="32" borderId="71" xfId="0" applyFont="1" applyFill="1" applyBorder="1" applyAlignment="1">
      <alignment horizontal="center" vertical="center" wrapText="1"/>
    </xf>
    <xf numFmtId="0" fontId="12" fillId="32" borderId="71" xfId="0" applyFont="1" applyFill="1" applyBorder="1" applyAlignment="1">
      <alignment horizontal="center" vertical="center" wrapText="1"/>
    </xf>
    <xf numFmtId="0" fontId="99" fillId="0" borderId="0" xfId="0" applyFont="1" applyAlignment="1">
      <alignment horizontal="center" vertical="center" wrapText="1"/>
    </xf>
    <xf numFmtId="0" fontId="89" fillId="0" borderId="0" xfId="0" applyFont="1" applyAlignment="1">
      <alignment vertical="center"/>
    </xf>
    <xf numFmtId="0" fontId="10" fillId="28" borderId="88" xfId="0" applyFont="1" applyFill="1" applyBorder="1" applyAlignment="1">
      <alignment horizontal="left" vertical="center" wrapText="1"/>
    </xf>
    <xf numFmtId="0" fontId="99" fillId="0" borderId="0" xfId="0" applyFont="1" applyAlignment="1">
      <alignment vertical="center" wrapText="1"/>
    </xf>
    <xf numFmtId="0" fontId="10" fillId="28" borderId="88" xfId="0" applyFont="1" applyFill="1" applyBorder="1" applyAlignment="1">
      <alignment vertical="center" wrapText="1"/>
    </xf>
    <xf numFmtId="0" fontId="10" fillId="28" borderId="84" xfId="0" applyFont="1" applyFill="1" applyBorder="1" applyAlignment="1">
      <alignment vertical="center" wrapText="1"/>
    </xf>
    <xf numFmtId="0" fontId="10" fillId="0" borderId="79" xfId="0" applyFont="1" applyBorder="1" applyAlignment="1">
      <alignment vertical="center" wrapText="1"/>
    </xf>
    <xf numFmtId="0" fontId="10" fillId="0" borderId="87" xfId="0" applyFont="1" applyBorder="1" applyAlignment="1">
      <alignment vertical="center" wrapText="1"/>
    </xf>
    <xf numFmtId="0" fontId="11" fillId="40" borderId="73" xfId="0" applyFont="1" applyFill="1" applyBorder="1" applyAlignment="1">
      <alignment horizontal="center" vertical="center"/>
    </xf>
    <xf numFmtId="0" fontId="11" fillId="40" borderId="76" xfId="0" applyFont="1" applyFill="1" applyBorder="1" applyAlignment="1">
      <alignment horizontal="center" vertical="center" wrapText="1"/>
    </xf>
    <xf numFmtId="0" fontId="63" fillId="28" borderId="88" xfId="0" applyFont="1" applyFill="1" applyBorder="1" applyAlignment="1">
      <alignment vertical="center" wrapText="1"/>
    </xf>
    <xf numFmtId="0" fontId="67" fillId="0" borderId="0" xfId="0" applyFont="1" applyAlignment="1">
      <alignment horizontal="left" vertical="top" wrapText="1"/>
    </xf>
    <xf numFmtId="0" fontId="67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top" wrapText="1"/>
    </xf>
    <xf numFmtId="0" fontId="8" fillId="0" borderId="0" xfId="37" applyAlignment="1">
      <alignment horizontal="left" vertical="top" wrapText="1"/>
    </xf>
    <xf numFmtId="0" fontId="64" fillId="26" borderId="30" xfId="43" applyFont="1" applyFill="1" applyBorder="1" applyAlignment="1">
      <alignment horizontal="center"/>
    </xf>
    <xf numFmtId="0" fontId="64" fillId="26" borderId="59" xfId="43" applyFont="1" applyFill="1" applyBorder="1" applyAlignment="1">
      <alignment horizontal="center"/>
    </xf>
    <xf numFmtId="0" fontId="64" fillId="26" borderId="60" xfId="43" applyFont="1" applyFill="1" applyBorder="1" applyAlignment="1">
      <alignment horizontal="center"/>
    </xf>
    <xf numFmtId="0" fontId="10" fillId="0" borderId="61" xfId="43" applyFont="1" applyBorder="1" applyAlignment="1">
      <alignment horizontal="justify" vertical="top" wrapText="1"/>
    </xf>
    <xf numFmtId="0" fontId="51" fillId="15" borderId="0" xfId="39" applyFont="1" applyFill="1" applyBorder="1" applyAlignment="1">
      <alignment horizontal="left" vertical="center"/>
    </xf>
    <xf numFmtId="0" fontId="12" fillId="3" borderId="101" xfId="0" applyFont="1" applyFill="1" applyBorder="1" applyAlignment="1">
      <alignment horizontal="center" vertical="center"/>
    </xf>
    <xf numFmtId="0" fontId="12" fillId="3" borderId="102" xfId="0" applyFont="1" applyFill="1" applyBorder="1" applyAlignment="1">
      <alignment horizontal="center" vertical="center"/>
    </xf>
    <xf numFmtId="0" fontId="12" fillId="3" borderId="103" xfId="0" applyFont="1" applyFill="1" applyBorder="1" applyAlignment="1">
      <alignment horizontal="center" vertical="center"/>
    </xf>
    <xf numFmtId="0" fontId="20" fillId="41" borderId="104" xfId="0" applyFont="1" applyFill="1" applyBorder="1" applyAlignment="1">
      <alignment horizontal="center" vertical="center"/>
    </xf>
    <xf numFmtId="0" fontId="20" fillId="41" borderId="105" xfId="0" applyFont="1" applyFill="1" applyBorder="1" applyAlignment="1">
      <alignment horizontal="center" vertical="center"/>
    </xf>
    <xf numFmtId="0" fontId="20" fillId="41" borderId="10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/>
    </xf>
    <xf numFmtId="0" fontId="20" fillId="41" borderId="107" xfId="0" applyFont="1" applyFill="1" applyBorder="1" applyAlignment="1">
      <alignment horizontal="center" vertical="center"/>
    </xf>
    <xf numFmtId="0" fontId="20" fillId="41" borderId="10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3" fillId="26" borderId="65" xfId="0" applyFont="1" applyFill="1" applyBorder="1" applyAlignment="1">
      <alignment horizontal="left" vertical="center"/>
    </xf>
    <xf numFmtId="0" fontId="20" fillId="10" borderId="54" xfId="26" applyFont="1" applyFill="1" applyBorder="1" applyAlignment="1">
      <alignment horizontal="center" vertical="center" wrapText="1"/>
    </xf>
    <xf numFmtId="0" fontId="20" fillId="10" borderId="55" xfId="26" applyFont="1" applyFill="1" applyBorder="1" applyAlignment="1">
      <alignment horizontal="center" vertical="center" wrapText="1"/>
    </xf>
    <xf numFmtId="0" fontId="20" fillId="30" borderId="101" xfId="26" applyFont="1" applyFill="1" applyBorder="1" applyAlignment="1">
      <alignment horizontal="center" vertical="center" wrapText="1"/>
    </xf>
    <xf numFmtId="0" fontId="20" fillId="30" borderId="102" xfId="26" applyFont="1" applyFill="1" applyBorder="1" applyAlignment="1">
      <alignment horizontal="center" vertical="center" wrapText="1"/>
    </xf>
    <xf numFmtId="0" fontId="20" fillId="30" borderId="103" xfId="26" applyFont="1" applyFill="1" applyBorder="1" applyAlignment="1">
      <alignment horizontal="center" vertical="center" wrapText="1"/>
    </xf>
    <xf numFmtId="0" fontId="74" fillId="32" borderId="102" xfId="19" applyFont="1" applyFill="1" applyBorder="1" applyAlignment="1">
      <alignment horizontal="center" vertical="center" wrapText="1"/>
    </xf>
    <xf numFmtId="0" fontId="74" fillId="32" borderId="109" xfId="19" applyFont="1" applyFill="1" applyBorder="1" applyAlignment="1">
      <alignment horizontal="center" vertical="center" wrapText="1"/>
    </xf>
    <xf numFmtId="0" fontId="74" fillId="32" borderId="102" xfId="26" applyFont="1" applyFill="1" applyBorder="1" applyAlignment="1">
      <alignment horizontal="center" vertical="center" wrapText="1"/>
    </xf>
    <xf numFmtId="0" fontId="74" fillId="33" borderId="102" xfId="26" applyFont="1" applyFill="1" applyBorder="1" applyAlignment="1">
      <alignment horizontal="center" vertical="center" wrapText="1"/>
    </xf>
    <xf numFmtId="0" fontId="74" fillId="33" borderId="109" xfId="26" applyFont="1" applyFill="1" applyBorder="1" applyAlignment="1">
      <alignment horizontal="center" vertical="center" wrapText="1"/>
    </xf>
    <xf numFmtId="0" fontId="74" fillId="33" borderId="110" xfId="26" applyFont="1" applyFill="1" applyBorder="1" applyAlignment="1">
      <alignment horizontal="center" vertical="center" wrapText="1"/>
    </xf>
    <xf numFmtId="0" fontId="74" fillId="33" borderId="111" xfId="26" applyFont="1" applyFill="1" applyBorder="1" applyAlignment="1">
      <alignment horizontal="center" vertical="center" wrapText="1"/>
    </xf>
    <xf numFmtId="0" fontId="74" fillId="30" borderId="12" xfId="26" applyFont="1" applyFill="1" applyBorder="1" applyAlignment="1">
      <alignment horizontal="center" vertical="center" wrapText="1"/>
    </xf>
    <xf numFmtId="0" fontId="74" fillId="30" borderId="2" xfId="26" applyFont="1" applyFill="1" applyBorder="1" applyAlignment="1">
      <alignment horizontal="center" vertical="center" wrapText="1"/>
    </xf>
    <xf numFmtId="0" fontId="74" fillId="30" borderId="13" xfId="26" applyFont="1" applyFill="1" applyBorder="1" applyAlignment="1">
      <alignment horizontal="center" vertical="center" wrapText="1"/>
    </xf>
    <xf numFmtId="0" fontId="74" fillId="30" borderId="112" xfId="26" applyFont="1" applyFill="1" applyBorder="1" applyAlignment="1">
      <alignment horizontal="center" vertical="center" wrapText="1"/>
    </xf>
    <xf numFmtId="0" fontId="20" fillId="31" borderId="101" xfId="26" applyFont="1" applyFill="1" applyBorder="1" applyAlignment="1">
      <alignment horizontal="center" vertical="center" wrapText="1"/>
    </xf>
    <xf numFmtId="0" fontId="20" fillId="31" borderId="102" xfId="26" applyFont="1" applyFill="1" applyBorder="1" applyAlignment="1">
      <alignment horizontal="center" vertical="center" wrapText="1"/>
    </xf>
    <xf numFmtId="0" fontId="20" fillId="31" borderId="103" xfId="26" applyFont="1" applyFill="1" applyBorder="1" applyAlignment="1">
      <alignment horizontal="center" vertical="center" wrapText="1"/>
    </xf>
    <xf numFmtId="0" fontId="74" fillId="32" borderId="101" xfId="26" applyFont="1" applyFill="1" applyBorder="1" applyAlignment="1">
      <alignment horizontal="center" vertical="center" wrapText="1"/>
    </xf>
    <xf numFmtId="0" fontId="74" fillId="32" borderId="67" xfId="26" applyFont="1" applyFill="1" applyBorder="1" applyAlignment="1">
      <alignment horizontal="center" vertical="center" wrapText="1"/>
    </xf>
    <xf numFmtId="0" fontId="74" fillId="32" borderId="109" xfId="26" applyFont="1" applyFill="1" applyBorder="1" applyAlignment="1">
      <alignment horizontal="center" vertical="center" wrapText="1"/>
    </xf>
    <xf numFmtId="49" fontId="74" fillId="32" borderId="12" xfId="26" applyNumberFormat="1" applyFont="1" applyFill="1" applyBorder="1" applyAlignment="1">
      <alignment horizontal="center" vertical="center" wrapText="1"/>
    </xf>
    <xf numFmtId="49" fontId="74" fillId="32" borderId="2" xfId="26" applyNumberFormat="1" applyFont="1" applyFill="1" applyBorder="1" applyAlignment="1">
      <alignment horizontal="center" vertical="center" wrapText="1"/>
    </xf>
    <xf numFmtId="0" fontId="74" fillId="30" borderId="33" xfId="26" applyFont="1" applyFill="1" applyBorder="1" applyAlignment="1">
      <alignment horizontal="center" vertical="center" wrapText="1"/>
    </xf>
    <xf numFmtId="0" fontId="74" fillId="30" borderId="38" xfId="26" applyFont="1" applyFill="1" applyBorder="1" applyAlignment="1">
      <alignment horizontal="center" vertical="center" wrapText="1"/>
    </xf>
    <xf numFmtId="0" fontId="74" fillId="31" borderId="33" xfId="26" applyFont="1" applyFill="1" applyBorder="1" applyAlignment="1">
      <alignment horizontal="center" vertical="center" wrapText="1"/>
    </xf>
    <xf numFmtId="0" fontId="74" fillId="31" borderId="38" xfId="26" applyFont="1" applyFill="1" applyBorder="1" applyAlignment="1">
      <alignment horizontal="center" vertical="center" wrapText="1"/>
    </xf>
    <xf numFmtId="0" fontId="74" fillId="31" borderId="12" xfId="26" applyFont="1" applyFill="1" applyBorder="1" applyAlignment="1">
      <alignment horizontal="center" vertical="center" wrapText="1"/>
    </xf>
    <xf numFmtId="0" fontId="74" fillId="31" borderId="2" xfId="26" applyFont="1" applyFill="1" applyBorder="1" applyAlignment="1">
      <alignment horizontal="center" vertical="center" wrapText="1"/>
    </xf>
    <xf numFmtId="0" fontId="74" fillId="31" borderId="13" xfId="26" applyFont="1" applyFill="1" applyBorder="1" applyAlignment="1">
      <alignment horizontal="center" vertical="center" wrapText="1"/>
    </xf>
    <xf numFmtId="0" fontId="74" fillId="31" borderId="112" xfId="26" applyFont="1" applyFill="1" applyBorder="1" applyAlignment="1">
      <alignment horizontal="center" vertical="center" wrapText="1"/>
    </xf>
    <xf numFmtId="0" fontId="24" fillId="2" borderId="31" xfId="36" applyFont="1" applyFill="1" applyBorder="1" applyAlignment="1" applyProtection="1">
      <alignment horizontal="center" vertical="center"/>
      <protection locked="0"/>
    </xf>
    <xf numFmtId="0" fontId="24" fillId="2" borderId="4" xfId="36" applyFont="1" applyFill="1" applyBorder="1" applyAlignment="1" applyProtection="1">
      <alignment horizontal="center" vertical="center"/>
      <protection locked="0"/>
    </xf>
    <xf numFmtId="0" fontId="35" fillId="33" borderId="0" xfId="0" applyFont="1" applyFill="1" applyAlignment="1" applyProtection="1">
      <alignment horizontal="center" vertical="center"/>
      <protection locked="0"/>
    </xf>
    <xf numFmtId="0" fontId="35" fillId="33" borderId="24" xfId="0" applyFont="1" applyFill="1" applyBorder="1" applyAlignment="1" applyProtection="1">
      <alignment horizontal="center" vertical="center"/>
      <protection locked="0"/>
    </xf>
    <xf numFmtId="0" fontId="43" fillId="31" borderId="26" xfId="0" applyFont="1" applyFill="1" applyBorder="1" applyAlignment="1" applyProtection="1">
      <alignment horizontal="center" vertical="center" wrapText="1"/>
      <protection locked="0"/>
    </xf>
    <xf numFmtId="0" fontId="43" fillId="31" borderId="24" xfId="0" applyFont="1" applyFill="1" applyBorder="1" applyAlignment="1" applyProtection="1">
      <alignment horizontal="center" vertical="center" wrapText="1"/>
      <protection locked="0"/>
    </xf>
    <xf numFmtId="0" fontId="43" fillId="35" borderId="26" xfId="0" applyFont="1" applyFill="1" applyBorder="1" applyAlignment="1">
      <alignment horizontal="center" vertical="center" wrapText="1"/>
    </xf>
    <xf numFmtId="0" fontId="43" fillId="35" borderId="24" xfId="0" applyFont="1" applyFill="1" applyBorder="1" applyAlignment="1">
      <alignment horizontal="center" vertical="center" wrapText="1"/>
    </xf>
    <xf numFmtId="0" fontId="43" fillId="31" borderId="25" xfId="0" applyFont="1" applyFill="1" applyBorder="1" applyAlignment="1" applyProtection="1">
      <alignment horizontal="center" vertical="center" wrapText="1"/>
      <protection locked="0"/>
    </xf>
    <xf numFmtId="0" fontId="43" fillId="35" borderId="26" xfId="0" applyFont="1" applyFill="1" applyBorder="1" applyAlignment="1" applyProtection="1">
      <alignment horizontal="center" vertical="center" wrapText="1"/>
      <protection locked="0"/>
    </xf>
    <xf numFmtId="0" fontId="43" fillId="35" borderId="24" xfId="0" applyFont="1" applyFill="1" applyBorder="1" applyAlignment="1" applyProtection="1">
      <alignment horizontal="center" vertical="center" wrapText="1"/>
      <protection locked="0"/>
    </xf>
    <xf numFmtId="0" fontId="43" fillId="35" borderId="25" xfId="0" applyFont="1" applyFill="1" applyBorder="1" applyAlignment="1" applyProtection="1">
      <alignment horizontal="center" vertical="center" wrapText="1"/>
      <protection locked="0"/>
    </xf>
    <xf numFmtId="0" fontId="24" fillId="2" borderId="31" xfId="36" applyFont="1" applyFill="1" applyBorder="1" applyAlignment="1" applyProtection="1">
      <alignment horizontal="center" vertical="center" wrapText="1"/>
      <protection locked="0"/>
    </xf>
    <xf numFmtId="0" fontId="24" fillId="2" borderId="4" xfId="36" applyFont="1" applyFill="1" applyBorder="1" applyAlignment="1" applyProtection="1">
      <alignment horizontal="center" vertical="center" wrapText="1"/>
      <protection locked="0"/>
    </xf>
    <xf numFmtId="0" fontId="35" fillId="33" borderId="0" xfId="0" applyFont="1" applyFill="1" applyAlignment="1" applyProtection="1">
      <alignment horizontal="center" vertical="center" wrapText="1"/>
      <protection locked="0"/>
    </xf>
    <xf numFmtId="0" fontId="35" fillId="33" borderId="24" xfId="0" applyFont="1" applyFill="1" applyBorder="1" applyAlignment="1" applyProtection="1">
      <alignment horizontal="center" vertical="center" wrapText="1"/>
      <protection locked="0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24" xfId="0" applyFont="1" applyFill="1" applyBorder="1" applyAlignment="1">
      <alignment horizontal="center" vertical="center" wrapText="1"/>
    </xf>
    <xf numFmtId="0" fontId="43" fillId="34" borderId="49" xfId="0" applyFont="1" applyFill="1" applyBorder="1" applyAlignment="1" applyProtection="1">
      <alignment horizontal="center" vertical="center" wrapText="1"/>
      <protection locked="0"/>
    </xf>
    <xf numFmtId="0" fontId="43" fillId="34" borderId="50" xfId="0" applyFont="1" applyFill="1" applyBorder="1" applyAlignment="1" applyProtection="1">
      <alignment horizontal="center" vertical="center" wrapText="1"/>
      <protection locked="0"/>
    </xf>
    <xf numFmtId="0" fontId="43" fillId="34" borderId="51" xfId="0" applyFont="1" applyFill="1" applyBorder="1" applyAlignment="1" applyProtection="1">
      <alignment horizontal="center" vertical="center" wrapText="1"/>
      <protection locked="0"/>
    </xf>
    <xf numFmtId="0" fontId="43" fillId="34" borderId="52" xfId="0" applyFont="1" applyFill="1" applyBorder="1" applyAlignment="1" applyProtection="1">
      <alignment horizontal="center" vertical="center" wrapText="1"/>
      <protection locked="0"/>
    </xf>
    <xf numFmtId="0" fontId="43" fillId="34" borderId="53" xfId="0" applyFont="1" applyFill="1" applyBorder="1" applyAlignment="1" applyProtection="1">
      <alignment horizontal="center" vertical="center" wrapText="1"/>
      <protection locked="0"/>
    </xf>
    <xf numFmtId="0" fontId="20" fillId="35" borderId="1" xfId="0" applyFont="1" applyFill="1" applyBorder="1" applyAlignment="1" applyProtection="1">
      <alignment horizontal="center" vertical="center" wrapText="1"/>
      <protection locked="0"/>
    </xf>
    <xf numFmtId="0" fontId="20" fillId="8" borderId="1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22" xfId="0" applyFont="1" applyFill="1" applyBorder="1" applyAlignment="1" applyProtection="1">
      <alignment horizontal="center" vertical="center" wrapText="1"/>
      <protection locked="0"/>
    </xf>
    <xf numFmtId="0" fontId="20" fillId="33" borderId="1" xfId="0" applyFont="1" applyFill="1" applyBorder="1" applyAlignment="1" applyProtection="1">
      <alignment horizontal="center" vertical="center" wrapText="1"/>
      <protection locked="0"/>
    </xf>
    <xf numFmtId="0" fontId="35" fillId="0" borderId="43" xfId="0" applyFont="1" applyBorder="1" applyAlignment="1">
      <alignment horizontal="center" vertical="center" wrapText="1"/>
    </xf>
    <xf numFmtId="0" fontId="20" fillId="10" borderId="41" xfId="0" applyFont="1" applyFill="1" applyBorder="1" applyAlignment="1">
      <alignment horizontal="center" vertical="center" wrapText="1"/>
    </xf>
    <xf numFmtId="0" fontId="20" fillId="10" borderId="69" xfId="0" applyFont="1" applyFill="1" applyBorder="1" applyAlignment="1">
      <alignment horizontal="center" vertical="center" wrapText="1"/>
    </xf>
    <xf numFmtId="0" fontId="20" fillId="10" borderId="45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83" fillId="10" borderId="43" xfId="36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35" borderId="43" xfId="0" applyFont="1" applyFill="1" applyBorder="1" applyAlignment="1">
      <alignment horizontal="center" vertical="center" wrapText="1"/>
    </xf>
    <xf numFmtId="0" fontId="20" fillId="35" borderId="45" xfId="0" applyFont="1" applyFill="1" applyBorder="1" applyAlignment="1">
      <alignment horizontal="center" vertical="center" wrapText="1"/>
    </xf>
    <xf numFmtId="0" fontId="28" fillId="35" borderId="4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0" fillId="35" borderId="44" xfId="0" applyFont="1" applyFill="1" applyBorder="1" applyAlignment="1">
      <alignment horizontal="center" vertical="center" wrapText="1"/>
    </xf>
    <xf numFmtId="0" fontId="20" fillId="35" borderId="46" xfId="0" applyFont="1" applyFill="1" applyBorder="1" applyAlignment="1">
      <alignment horizontal="center" vertical="center" wrapText="1"/>
    </xf>
    <xf numFmtId="0" fontId="35" fillId="35" borderId="44" xfId="0" applyFont="1" applyFill="1" applyBorder="1" applyAlignment="1">
      <alignment horizontal="center" vertical="center" wrapText="1"/>
    </xf>
    <xf numFmtId="0" fontId="35" fillId="35" borderId="46" xfId="0" applyFont="1" applyFill="1" applyBorder="1" applyAlignment="1">
      <alignment horizontal="center" vertical="center" wrapText="1"/>
    </xf>
    <xf numFmtId="0" fontId="20" fillId="10" borderId="46" xfId="0" applyFont="1" applyFill="1" applyBorder="1" applyAlignment="1">
      <alignment horizontal="center" vertical="center" wrapText="1"/>
    </xf>
    <xf numFmtId="0" fontId="12" fillId="38" borderId="65" xfId="0" applyFont="1" applyFill="1" applyBorder="1" applyAlignment="1">
      <alignment horizontal="center" vertical="center"/>
    </xf>
    <xf numFmtId="0" fontId="56" fillId="19" borderId="113" xfId="40" applyFont="1" applyFill="1" applyBorder="1" applyAlignment="1">
      <alignment horizontal="left" vertical="center" wrapText="1"/>
    </xf>
    <xf numFmtId="0" fontId="14" fillId="0" borderId="114" xfId="0" applyFont="1" applyBorder="1"/>
    <xf numFmtId="0" fontId="57" fillId="21" borderId="115" xfId="40" applyFont="1" applyFill="1" applyBorder="1" applyAlignment="1">
      <alignment horizontal="left" vertical="center" wrapText="1"/>
    </xf>
    <xf numFmtId="0" fontId="10" fillId="0" borderId="14" xfId="0" applyFont="1" applyBorder="1"/>
    <xf numFmtId="0" fontId="13" fillId="22" borderId="35" xfId="0" applyFont="1" applyFill="1" applyBorder="1"/>
    <xf numFmtId="0" fontId="14" fillId="0" borderId="116" xfId="0" applyFont="1" applyBorder="1"/>
    <xf numFmtId="0" fontId="10" fillId="0" borderId="40" xfId="0" applyFont="1" applyBorder="1"/>
    <xf numFmtId="0" fontId="10" fillId="0" borderId="15" xfId="0" applyFont="1" applyBorder="1"/>
    <xf numFmtId="0" fontId="10" fillId="0" borderId="16" xfId="0" applyFont="1" applyBorder="1"/>
    <xf numFmtId="0" fontId="58" fillId="19" borderId="12" xfId="40" applyFont="1" applyFill="1" applyBorder="1" applyAlignment="1">
      <alignment horizontal="left" vertical="center" wrapText="1"/>
    </xf>
    <xf numFmtId="0" fontId="58" fillId="19" borderId="13" xfId="40" applyFont="1" applyFill="1" applyBorder="1" applyAlignment="1">
      <alignment horizontal="left" vertical="center" wrapText="1"/>
    </xf>
    <xf numFmtId="0" fontId="10" fillId="0" borderId="34" xfId="0" applyFont="1" applyBorder="1" applyAlignment="1">
      <alignment horizontal="center"/>
    </xf>
    <xf numFmtId="0" fontId="10" fillId="0" borderId="114" xfId="0" applyFont="1" applyBorder="1"/>
    <xf numFmtId="0" fontId="10" fillId="0" borderId="35" xfId="0" applyFont="1" applyBorder="1" applyAlignment="1">
      <alignment horizontal="center"/>
    </xf>
    <xf numFmtId="0" fontId="58" fillId="18" borderId="12" xfId="40" applyFont="1" applyFill="1" applyBorder="1" applyAlignment="1">
      <alignment horizontal="left" vertical="center" wrapText="1"/>
    </xf>
    <xf numFmtId="0" fontId="58" fillId="18" borderId="13" xfId="40" applyFont="1" applyFill="1" applyBorder="1" applyAlignment="1">
      <alignment horizontal="left" vertical="center" wrapText="1"/>
    </xf>
    <xf numFmtId="0" fontId="13" fillId="0" borderId="15" xfId="0" applyFont="1" applyBorder="1"/>
    <xf numFmtId="0" fontId="18" fillId="0" borderId="16" xfId="0" applyFont="1" applyBorder="1"/>
    <xf numFmtId="0" fontId="12" fillId="3" borderId="33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/>
    </xf>
    <xf numFmtId="0" fontId="13" fillId="22" borderId="35" xfId="0" applyFont="1" applyFill="1" applyBorder="1" applyAlignment="1">
      <alignment vertical="center"/>
    </xf>
    <xf numFmtId="0" fontId="12" fillId="3" borderId="33" xfId="0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1" fillId="0" borderId="16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117" xfId="0" applyFont="1" applyFill="1" applyBorder="1" applyAlignment="1">
      <alignment horizontal="center" vertical="center"/>
    </xf>
    <xf numFmtId="0" fontId="20" fillId="4" borderId="118" xfId="0" applyFont="1" applyFill="1" applyBorder="1" applyAlignment="1">
      <alignment horizontal="center" vertical="center"/>
    </xf>
    <xf numFmtId="0" fontId="20" fillId="4" borderId="119" xfId="0" applyFont="1" applyFill="1" applyBorder="1" applyAlignment="1">
      <alignment horizontal="center" vertical="center"/>
    </xf>
    <xf numFmtId="0" fontId="20" fillId="23" borderId="99" xfId="0" applyFont="1" applyFill="1" applyBorder="1" applyAlignment="1">
      <alignment horizontal="center" vertical="center" wrapText="1"/>
    </xf>
  </cellXfs>
  <cellStyles count="44">
    <cellStyle name="Cabeçalho 4" xfId="40" builtinId="19"/>
    <cellStyle name="Comma 2" xfId="2" xr:uid="{00000000-0005-0000-0000-000001000000}"/>
    <cellStyle name="Comma 2 2" xfId="3" xr:uid="{00000000-0005-0000-0000-000002000000}"/>
    <cellStyle name="Comma 2 3" xfId="32" xr:uid="{00000000-0005-0000-0000-000003000000}"/>
    <cellStyle name="Currency 2" xfId="21" xr:uid="{00000000-0005-0000-0000-000004000000}"/>
    <cellStyle name="Currency 2 2" xfId="31" xr:uid="{00000000-0005-0000-0000-000005000000}"/>
    <cellStyle name="Currency 3" xfId="34" xr:uid="{00000000-0005-0000-0000-000006000000}"/>
    <cellStyle name="Currency 4" xfId="38" xr:uid="{00000000-0005-0000-0000-000007000000}"/>
    <cellStyle name="Entrada" xfId="42" builtinId="20"/>
    <cellStyle name="Hiperligação" xfId="37" builtinId="8"/>
    <cellStyle name="Hyperlink 2" xfId="13" xr:uid="{00000000-0005-0000-0000-000009000000}"/>
    <cellStyle name="Moeda 2" xfId="28" xr:uid="{00000000-0005-0000-0000-00000B000000}"/>
    <cellStyle name="Normal" xfId="0" builtinId="0"/>
    <cellStyle name="Normal 2" xfId="4" xr:uid="{00000000-0005-0000-0000-00000D000000}"/>
    <cellStyle name="Normal 2 2" xfId="5" xr:uid="{00000000-0005-0000-0000-00000E000000}"/>
    <cellStyle name="Normal 2 2 2" xfId="6" xr:uid="{00000000-0005-0000-0000-00000F000000}"/>
    <cellStyle name="Normal 2 2 3" xfId="26" xr:uid="{00000000-0005-0000-0000-000010000000}"/>
    <cellStyle name="Normal 2 3" xfId="23" xr:uid="{00000000-0005-0000-0000-000011000000}"/>
    <cellStyle name="Normal 25" xfId="18" xr:uid="{00000000-0005-0000-0000-000012000000}"/>
    <cellStyle name="Normal 25 2" xfId="27" xr:uid="{00000000-0005-0000-0000-000013000000}"/>
    <cellStyle name="Normal 25 2 2" xfId="29" xr:uid="{00000000-0005-0000-0000-000014000000}"/>
    <cellStyle name="Normal 26" xfId="19" xr:uid="{00000000-0005-0000-0000-000015000000}"/>
    <cellStyle name="Normal 3" xfId="7" xr:uid="{00000000-0005-0000-0000-000016000000}"/>
    <cellStyle name="Normal 3 2" xfId="8" xr:uid="{00000000-0005-0000-0000-000017000000}"/>
    <cellStyle name="Normal 3 2 2" xfId="25" xr:uid="{00000000-0005-0000-0000-000018000000}"/>
    <cellStyle name="Normal 3 2 2 2" xfId="30" xr:uid="{00000000-0005-0000-0000-000019000000}"/>
    <cellStyle name="Normal 3 2 3" xfId="24" xr:uid="{00000000-0005-0000-0000-00001A000000}"/>
    <cellStyle name="Normal 3 3" xfId="20" xr:uid="{00000000-0005-0000-0000-00001B000000}"/>
    <cellStyle name="Normal 4" xfId="9" xr:uid="{00000000-0005-0000-0000-00001C000000}"/>
    <cellStyle name="Normal 4 2" xfId="10" xr:uid="{00000000-0005-0000-0000-00001D000000}"/>
    <cellStyle name="Normal 4 3" xfId="11" xr:uid="{00000000-0005-0000-0000-00001E000000}"/>
    <cellStyle name="Normal 4 4" xfId="33" xr:uid="{00000000-0005-0000-0000-00001F000000}"/>
    <cellStyle name="Normal 5" xfId="16" xr:uid="{00000000-0005-0000-0000-000020000000}"/>
    <cellStyle name="Normal 5 2" xfId="14" xr:uid="{00000000-0005-0000-0000-000021000000}"/>
    <cellStyle name="Normal 5 2 2" xfId="15" xr:uid="{00000000-0005-0000-0000-000022000000}"/>
    <cellStyle name="Normal 5 3" xfId="36" xr:uid="{00000000-0005-0000-0000-000023000000}"/>
    <cellStyle name="Normal 6" xfId="17" xr:uid="{00000000-0005-0000-0000-000024000000}"/>
    <cellStyle name="Normal 7" xfId="43" xr:uid="{44E7A616-5A63-4485-BEA5-DF55518B2593}"/>
    <cellStyle name="Percent 2" xfId="12" xr:uid="{00000000-0005-0000-0000-000025000000}"/>
    <cellStyle name="Percent 2 2" xfId="22" xr:uid="{00000000-0005-0000-0000-000026000000}"/>
    <cellStyle name="Percent 3" xfId="35" xr:uid="{00000000-0005-0000-0000-000027000000}"/>
    <cellStyle name="Percentagem" xfId="1" builtinId="5"/>
    <cellStyle name="Texto Explicativo" xfId="41" builtinId="53"/>
    <cellStyle name="Título" xfId="39" builtinId="15"/>
  </cellStyles>
  <dxfs count="10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2499465926084170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top style="thin">
          <color theme="4"/>
        </top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top style="thin">
          <color theme="4"/>
        </top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horizontal="general" vertical="center" textRotation="0" wrapText="1" indent="0" justifyLastLine="0" shrinkToFit="0" readingOrder="0"/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 style="thin">
          <color theme="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top style="thin">
          <color theme="4"/>
        </top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indent="0" justifyLastLine="0" shrinkToFit="0" readingOrder="0"/>
    </dxf>
    <dxf>
      <border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border>
        <top style="thin">
          <color theme="4"/>
        </top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vertical="center" textRotation="0" indent="0" justifyLastLine="0" shrinkToFit="0" readingOrder="0"/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7" formatCode="0.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7" formatCode="0.0"/>
      <fill>
        <patternFill patternType="solid">
          <fgColor indexed="64"/>
          <bgColor theme="2"/>
        </patternFill>
      </fill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theme="2"/>
        </patternFill>
      </fill>
      <alignment vertical="center" textRotation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solid">
          <fgColor indexed="64"/>
          <bgColor theme="2"/>
        </patternFill>
      </fill>
      <alignment vertical="center" textRotation="0" indent="0" justifyLastLine="0" shrinkToFit="0" readingOrder="0"/>
      <border diagonalUp="0" diagonalDown="0" outline="0">
        <left/>
        <right style="thin">
          <color theme="4"/>
        </right>
        <top/>
        <bottom/>
      </border>
    </dxf>
    <dxf>
      <border diagonalUp="0" diagonalDown="0"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family val="2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9" formatCode="dd/mm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9" formatCode="dd/mm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9" formatCode="dd/mm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9" formatCode="dd/mm/yyyy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40A29B"/>
      <color rgb="FF39D3A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38100</xdr:rowOff>
    </xdr:from>
    <xdr:to>
      <xdr:col>6</xdr:col>
      <xdr:colOff>13212</xdr:colOff>
      <xdr:row>2</xdr:row>
      <xdr:rowOff>0</xdr:rowOff>
    </xdr:to>
    <xdr:cxnSp macro="">
      <xdr:nvCxnSpPr>
        <xdr:cNvPr id="2" name="Straight Connector 23">
          <a:extLst>
            <a:ext uri="{FF2B5EF4-FFF2-40B4-BE49-F238E27FC236}">
              <a16:creationId xmlns:a16="http://schemas.microsoft.com/office/drawing/2014/main" id="{6533022B-0377-4743-9E62-00F8A3BB7B11}"/>
            </a:ext>
          </a:extLst>
        </xdr:cNvPr>
        <xdr:cNvCxnSpPr/>
      </xdr:nvCxnSpPr>
      <xdr:spPr>
        <a:xfrm>
          <a:off x="10464800" y="504825"/>
          <a:ext cx="3687" cy="276225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</xdr:row>
      <xdr:rowOff>38100</xdr:rowOff>
    </xdr:from>
    <xdr:to>
      <xdr:col>6</xdr:col>
      <xdr:colOff>13212</xdr:colOff>
      <xdr:row>2</xdr:row>
      <xdr:rowOff>0</xdr:rowOff>
    </xdr:to>
    <xdr:cxnSp macro="">
      <xdr:nvCxnSpPr>
        <xdr:cNvPr id="3" name="Straight Connector 23">
          <a:extLst>
            <a:ext uri="{FF2B5EF4-FFF2-40B4-BE49-F238E27FC236}">
              <a16:creationId xmlns:a16="http://schemas.microsoft.com/office/drawing/2014/main" id="{F767F0C4-4A72-4E36-A3B2-D59AC37594AF}"/>
            </a:ext>
          </a:extLst>
        </xdr:cNvPr>
        <xdr:cNvCxnSpPr/>
      </xdr:nvCxnSpPr>
      <xdr:spPr>
        <a:xfrm>
          <a:off x="10464800" y="504825"/>
          <a:ext cx="3687" cy="276225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38100</xdr:rowOff>
    </xdr:from>
    <xdr:to>
      <xdr:col>6</xdr:col>
      <xdr:colOff>13212</xdr:colOff>
      <xdr:row>2</xdr:row>
      <xdr:rowOff>0</xdr:rowOff>
    </xdr:to>
    <xdr:cxnSp macro="">
      <xdr:nvCxnSpPr>
        <xdr:cNvPr id="2" name="Straight Connector 23">
          <a:extLst>
            <a:ext uri="{FF2B5EF4-FFF2-40B4-BE49-F238E27FC236}">
              <a16:creationId xmlns:a16="http://schemas.microsoft.com/office/drawing/2014/main" id="{09829097-9887-4EC8-8509-7A3CAECFFFCE}"/>
            </a:ext>
          </a:extLst>
        </xdr:cNvPr>
        <xdr:cNvCxnSpPr/>
      </xdr:nvCxnSpPr>
      <xdr:spPr>
        <a:xfrm>
          <a:off x="5610225" y="330200"/>
          <a:ext cx="3687" cy="1968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</xdr:row>
      <xdr:rowOff>38100</xdr:rowOff>
    </xdr:from>
    <xdr:to>
      <xdr:col>6</xdr:col>
      <xdr:colOff>13212</xdr:colOff>
      <xdr:row>2</xdr:row>
      <xdr:rowOff>0</xdr:rowOff>
    </xdr:to>
    <xdr:cxnSp macro="">
      <xdr:nvCxnSpPr>
        <xdr:cNvPr id="3" name="Straight Connector 23">
          <a:extLst>
            <a:ext uri="{FF2B5EF4-FFF2-40B4-BE49-F238E27FC236}">
              <a16:creationId xmlns:a16="http://schemas.microsoft.com/office/drawing/2014/main" id="{FA57FF2F-891E-4EA5-A678-E39898A4BBB6}"/>
            </a:ext>
          </a:extLst>
        </xdr:cNvPr>
        <xdr:cNvCxnSpPr/>
      </xdr:nvCxnSpPr>
      <xdr:spPr>
        <a:xfrm>
          <a:off x="5610225" y="330200"/>
          <a:ext cx="3687" cy="1968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38100</xdr:rowOff>
    </xdr:from>
    <xdr:to>
      <xdr:col>2</xdr:col>
      <xdr:colOff>13212</xdr:colOff>
      <xdr:row>4</xdr:row>
      <xdr:rowOff>0</xdr:rowOff>
    </xdr:to>
    <xdr:cxnSp macro="">
      <xdr:nvCxnSpPr>
        <xdr:cNvPr id="4" name="Straight Connector 23">
          <a:extLst>
            <a:ext uri="{FF2B5EF4-FFF2-40B4-BE49-F238E27FC236}">
              <a16:creationId xmlns:a16="http://schemas.microsoft.com/office/drawing/2014/main" id="{3990C537-0064-42E1-8569-AFD19FEFDD0D}"/>
            </a:ext>
          </a:extLst>
        </xdr:cNvPr>
        <xdr:cNvCxnSpPr/>
      </xdr:nvCxnSpPr>
      <xdr:spPr>
        <a:xfrm>
          <a:off x="3629025" y="12763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6" name="Straight Connector 23">
          <a:extLst>
            <a:ext uri="{FF2B5EF4-FFF2-40B4-BE49-F238E27FC236}">
              <a16:creationId xmlns:a16="http://schemas.microsoft.com/office/drawing/2014/main" id="{4D34B7B3-45F5-4705-808F-E6354A69071D}"/>
            </a:ext>
          </a:extLst>
        </xdr:cNvPr>
        <xdr:cNvCxnSpPr/>
      </xdr:nvCxnSpPr>
      <xdr:spPr>
        <a:xfrm>
          <a:off x="12604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7" name="Straight Connector 23">
          <a:extLst>
            <a:ext uri="{FF2B5EF4-FFF2-40B4-BE49-F238E27FC236}">
              <a16:creationId xmlns:a16="http://schemas.microsoft.com/office/drawing/2014/main" id="{A401BFBA-075E-4B5D-84FC-3C74FDD5C57D}"/>
            </a:ext>
          </a:extLst>
        </xdr:cNvPr>
        <xdr:cNvCxnSpPr/>
      </xdr:nvCxnSpPr>
      <xdr:spPr>
        <a:xfrm>
          <a:off x="12604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8" name="Straight Connector 23">
          <a:extLst>
            <a:ext uri="{FF2B5EF4-FFF2-40B4-BE49-F238E27FC236}">
              <a16:creationId xmlns:a16="http://schemas.microsoft.com/office/drawing/2014/main" id="{0EA7C73C-AF1D-4CBC-9585-D7858841EF6B}"/>
            </a:ext>
          </a:extLst>
        </xdr:cNvPr>
        <xdr:cNvCxnSpPr/>
      </xdr:nvCxnSpPr>
      <xdr:spPr>
        <a:xfrm>
          <a:off x="12604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9" name="Straight Connector 23">
          <a:extLst>
            <a:ext uri="{FF2B5EF4-FFF2-40B4-BE49-F238E27FC236}">
              <a16:creationId xmlns:a16="http://schemas.microsoft.com/office/drawing/2014/main" id="{B3C3DCD6-D3DC-4D71-B52D-69EC5DFCAC6C}"/>
            </a:ext>
          </a:extLst>
        </xdr:cNvPr>
        <xdr:cNvCxnSpPr/>
      </xdr:nvCxnSpPr>
      <xdr:spPr>
        <a:xfrm>
          <a:off x="12604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</xdr:row>
      <xdr:rowOff>38100</xdr:rowOff>
    </xdr:from>
    <xdr:to>
      <xdr:col>5</xdr:col>
      <xdr:colOff>13212</xdr:colOff>
      <xdr:row>4</xdr:row>
      <xdr:rowOff>0</xdr:rowOff>
    </xdr:to>
    <xdr:cxnSp macro="">
      <xdr:nvCxnSpPr>
        <xdr:cNvPr id="10" name="Straight Connector 23">
          <a:extLst>
            <a:ext uri="{FF2B5EF4-FFF2-40B4-BE49-F238E27FC236}">
              <a16:creationId xmlns:a16="http://schemas.microsoft.com/office/drawing/2014/main" id="{5CC32C73-5811-48E7-A41B-2CF1C04B4EEE}"/>
            </a:ext>
          </a:extLst>
        </xdr:cNvPr>
        <xdr:cNvCxnSpPr/>
      </xdr:nvCxnSpPr>
      <xdr:spPr>
        <a:xfrm>
          <a:off x="20669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</xdr:row>
      <xdr:rowOff>38100</xdr:rowOff>
    </xdr:from>
    <xdr:to>
      <xdr:col>5</xdr:col>
      <xdr:colOff>13212</xdr:colOff>
      <xdr:row>4</xdr:row>
      <xdr:rowOff>0</xdr:rowOff>
    </xdr:to>
    <xdr:cxnSp macro="">
      <xdr:nvCxnSpPr>
        <xdr:cNvPr id="11" name="Straight Connector 23">
          <a:extLst>
            <a:ext uri="{FF2B5EF4-FFF2-40B4-BE49-F238E27FC236}">
              <a16:creationId xmlns:a16="http://schemas.microsoft.com/office/drawing/2014/main" id="{B6DBD26E-E55D-41A1-BE9E-8632E3167A62}"/>
            </a:ext>
          </a:extLst>
        </xdr:cNvPr>
        <xdr:cNvCxnSpPr/>
      </xdr:nvCxnSpPr>
      <xdr:spPr>
        <a:xfrm>
          <a:off x="20669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12" name="Straight Connector 23">
          <a:extLst>
            <a:ext uri="{FF2B5EF4-FFF2-40B4-BE49-F238E27FC236}">
              <a16:creationId xmlns:a16="http://schemas.microsoft.com/office/drawing/2014/main" id="{5A75060D-42CE-45FB-B682-8158305883BC}"/>
            </a:ext>
          </a:extLst>
        </xdr:cNvPr>
        <xdr:cNvCxnSpPr/>
      </xdr:nvCxnSpPr>
      <xdr:spPr>
        <a:xfrm>
          <a:off x="12604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13" name="Straight Connector 23">
          <a:extLst>
            <a:ext uri="{FF2B5EF4-FFF2-40B4-BE49-F238E27FC236}">
              <a16:creationId xmlns:a16="http://schemas.microsoft.com/office/drawing/2014/main" id="{C4ABC92C-E8D7-46BC-9047-5E2BF7958FE7}"/>
            </a:ext>
          </a:extLst>
        </xdr:cNvPr>
        <xdr:cNvCxnSpPr/>
      </xdr:nvCxnSpPr>
      <xdr:spPr>
        <a:xfrm>
          <a:off x="12604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38100</xdr:rowOff>
    </xdr:from>
    <xdr:to>
      <xdr:col>2</xdr:col>
      <xdr:colOff>13212</xdr:colOff>
      <xdr:row>5</xdr:row>
      <xdr:rowOff>0</xdr:rowOff>
    </xdr:to>
    <xdr:cxnSp macro="">
      <xdr:nvCxnSpPr>
        <xdr:cNvPr id="2" name="Straight Connector 23">
          <a:extLst>
            <a:ext uri="{FF2B5EF4-FFF2-40B4-BE49-F238E27FC236}">
              <a16:creationId xmlns:a16="http://schemas.microsoft.com/office/drawing/2014/main" id="{CC944AD8-0BEF-4193-81E5-9E8E5AC5A439}"/>
            </a:ext>
          </a:extLst>
        </xdr:cNvPr>
        <xdr:cNvCxnSpPr/>
      </xdr:nvCxnSpPr>
      <xdr:spPr>
        <a:xfrm>
          <a:off x="6721475" y="78105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</xdr:row>
      <xdr:rowOff>38100</xdr:rowOff>
    </xdr:from>
    <xdr:to>
      <xdr:col>2</xdr:col>
      <xdr:colOff>13212</xdr:colOff>
      <xdr:row>5</xdr:row>
      <xdr:rowOff>0</xdr:rowOff>
    </xdr:to>
    <xdr:cxnSp macro="">
      <xdr:nvCxnSpPr>
        <xdr:cNvPr id="3" name="Straight Connector 23">
          <a:extLst>
            <a:ext uri="{FF2B5EF4-FFF2-40B4-BE49-F238E27FC236}">
              <a16:creationId xmlns:a16="http://schemas.microsoft.com/office/drawing/2014/main" id="{13CD464E-4764-445D-8D4A-5663B72351D7}"/>
            </a:ext>
          </a:extLst>
        </xdr:cNvPr>
        <xdr:cNvCxnSpPr/>
      </xdr:nvCxnSpPr>
      <xdr:spPr>
        <a:xfrm>
          <a:off x="6721475" y="78105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</xdr:row>
      <xdr:rowOff>38100</xdr:rowOff>
    </xdr:from>
    <xdr:to>
      <xdr:col>2</xdr:col>
      <xdr:colOff>13212</xdr:colOff>
      <xdr:row>6</xdr:row>
      <xdr:rowOff>0</xdr:rowOff>
    </xdr:to>
    <xdr:cxnSp macro="">
      <xdr:nvCxnSpPr>
        <xdr:cNvPr id="4" name="Straight Connector 23">
          <a:extLst>
            <a:ext uri="{FF2B5EF4-FFF2-40B4-BE49-F238E27FC236}">
              <a16:creationId xmlns:a16="http://schemas.microsoft.com/office/drawing/2014/main" id="{C96FBD05-F39A-48C9-A1D7-7D418F05CECE}"/>
            </a:ext>
          </a:extLst>
        </xdr:cNvPr>
        <xdr:cNvCxnSpPr/>
      </xdr:nvCxnSpPr>
      <xdr:spPr>
        <a:xfrm>
          <a:off x="6721475" y="96520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</xdr:row>
      <xdr:rowOff>38100</xdr:rowOff>
    </xdr:from>
    <xdr:to>
      <xdr:col>2</xdr:col>
      <xdr:colOff>13212</xdr:colOff>
      <xdr:row>6</xdr:row>
      <xdr:rowOff>0</xdr:rowOff>
    </xdr:to>
    <xdr:cxnSp macro="">
      <xdr:nvCxnSpPr>
        <xdr:cNvPr id="5" name="Straight Connector 23">
          <a:extLst>
            <a:ext uri="{FF2B5EF4-FFF2-40B4-BE49-F238E27FC236}">
              <a16:creationId xmlns:a16="http://schemas.microsoft.com/office/drawing/2014/main" id="{159AB8BF-9609-4BCE-A9EA-4DE9CC9D7789}"/>
            </a:ext>
          </a:extLst>
        </xdr:cNvPr>
        <xdr:cNvCxnSpPr/>
      </xdr:nvCxnSpPr>
      <xdr:spPr>
        <a:xfrm>
          <a:off x="6721475" y="96520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</xdr:row>
      <xdr:rowOff>38100</xdr:rowOff>
    </xdr:from>
    <xdr:to>
      <xdr:col>3</xdr:col>
      <xdr:colOff>13212</xdr:colOff>
      <xdr:row>5</xdr:row>
      <xdr:rowOff>0</xdr:rowOff>
    </xdr:to>
    <xdr:cxnSp macro="">
      <xdr:nvCxnSpPr>
        <xdr:cNvPr id="6" name="Straight Connector 23">
          <a:extLst>
            <a:ext uri="{FF2B5EF4-FFF2-40B4-BE49-F238E27FC236}">
              <a16:creationId xmlns:a16="http://schemas.microsoft.com/office/drawing/2014/main" id="{52BA7AED-00F6-46D0-B5A2-BAA2AADEB4F1}"/>
            </a:ext>
          </a:extLst>
        </xdr:cNvPr>
        <xdr:cNvCxnSpPr/>
      </xdr:nvCxnSpPr>
      <xdr:spPr>
        <a:xfrm>
          <a:off x="7527925" y="78105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</xdr:row>
      <xdr:rowOff>38100</xdr:rowOff>
    </xdr:from>
    <xdr:to>
      <xdr:col>3</xdr:col>
      <xdr:colOff>13212</xdr:colOff>
      <xdr:row>5</xdr:row>
      <xdr:rowOff>0</xdr:rowOff>
    </xdr:to>
    <xdr:cxnSp macro="">
      <xdr:nvCxnSpPr>
        <xdr:cNvPr id="7" name="Straight Connector 23">
          <a:extLst>
            <a:ext uri="{FF2B5EF4-FFF2-40B4-BE49-F238E27FC236}">
              <a16:creationId xmlns:a16="http://schemas.microsoft.com/office/drawing/2014/main" id="{A04476A5-88FD-4906-B8BA-1D36978074D0}"/>
            </a:ext>
          </a:extLst>
        </xdr:cNvPr>
        <xdr:cNvCxnSpPr/>
      </xdr:nvCxnSpPr>
      <xdr:spPr>
        <a:xfrm>
          <a:off x="7527925" y="78105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</xdr:row>
      <xdr:rowOff>38100</xdr:rowOff>
    </xdr:from>
    <xdr:to>
      <xdr:col>3</xdr:col>
      <xdr:colOff>13212</xdr:colOff>
      <xdr:row>6</xdr:row>
      <xdr:rowOff>0</xdr:rowOff>
    </xdr:to>
    <xdr:cxnSp macro="">
      <xdr:nvCxnSpPr>
        <xdr:cNvPr id="8" name="Straight Connector 23">
          <a:extLst>
            <a:ext uri="{FF2B5EF4-FFF2-40B4-BE49-F238E27FC236}">
              <a16:creationId xmlns:a16="http://schemas.microsoft.com/office/drawing/2014/main" id="{CD6A78F1-CE40-4885-9D78-716E9AD77969}"/>
            </a:ext>
          </a:extLst>
        </xdr:cNvPr>
        <xdr:cNvCxnSpPr/>
      </xdr:nvCxnSpPr>
      <xdr:spPr>
        <a:xfrm>
          <a:off x="7527925" y="96520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</xdr:row>
      <xdr:rowOff>38100</xdr:rowOff>
    </xdr:from>
    <xdr:to>
      <xdr:col>3</xdr:col>
      <xdr:colOff>13212</xdr:colOff>
      <xdr:row>6</xdr:row>
      <xdr:rowOff>0</xdr:rowOff>
    </xdr:to>
    <xdr:cxnSp macro="">
      <xdr:nvCxnSpPr>
        <xdr:cNvPr id="9" name="Straight Connector 23">
          <a:extLst>
            <a:ext uri="{FF2B5EF4-FFF2-40B4-BE49-F238E27FC236}">
              <a16:creationId xmlns:a16="http://schemas.microsoft.com/office/drawing/2014/main" id="{16131202-0BB1-4A87-AD50-A5C5C0EF5719}"/>
            </a:ext>
          </a:extLst>
        </xdr:cNvPr>
        <xdr:cNvCxnSpPr/>
      </xdr:nvCxnSpPr>
      <xdr:spPr>
        <a:xfrm>
          <a:off x="7527925" y="96520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38100</xdr:rowOff>
    </xdr:from>
    <xdr:to>
      <xdr:col>2</xdr:col>
      <xdr:colOff>13212</xdr:colOff>
      <xdr:row>4</xdr:row>
      <xdr:rowOff>0</xdr:rowOff>
    </xdr:to>
    <xdr:cxnSp macro="">
      <xdr:nvCxnSpPr>
        <xdr:cNvPr id="3" name="Straight Connector 23">
          <a:extLst>
            <a:ext uri="{FF2B5EF4-FFF2-40B4-BE49-F238E27FC236}">
              <a16:creationId xmlns:a16="http://schemas.microsoft.com/office/drawing/2014/main" id="{8E8BE7F8-2594-44D6-B202-256F6C1FB0B7}"/>
            </a:ext>
          </a:extLst>
        </xdr:cNvPr>
        <xdr:cNvCxnSpPr/>
      </xdr:nvCxnSpPr>
      <xdr:spPr>
        <a:xfrm>
          <a:off x="12604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4" name="Straight Connector 23">
          <a:extLst>
            <a:ext uri="{FF2B5EF4-FFF2-40B4-BE49-F238E27FC236}">
              <a16:creationId xmlns:a16="http://schemas.microsoft.com/office/drawing/2014/main" id="{43E3154F-BB0C-4C2C-9A1F-F412F4E870F3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5" name="Straight Connector 23">
          <a:extLst>
            <a:ext uri="{FF2B5EF4-FFF2-40B4-BE49-F238E27FC236}">
              <a16:creationId xmlns:a16="http://schemas.microsoft.com/office/drawing/2014/main" id="{6245CD52-0738-4448-9DAF-29E6BCD59112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6" name="Straight Connector 23">
          <a:extLst>
            <a:ext uri="{FF2B5EF4-FFF2-40B4-BE49-F238E27FC236}">
              <a16:creationId xmlns:a16="http://schemas.microsoft.com/office/drawing/2014/main" id="{F8AC5013-1085-4C25-BB83-D7BEAAF84C2D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7" name="Straight Connector 23">
          <a:extLst>
            <a:ext uri="{FF2B5EF4-FFF2-40B4-BE49-F238E27FC236}">
              <a16:creationId xmlns:a16="http://schemas.microsoft.com/office/drawing/2014/main" id="{EDD57A44-8EC0-478C-A82B-F2F37EF87F09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</xdr:row>
      <xdr:rowOff>38100</xdr:rowOff>
    </xdr:from>
    <xdr:to>
      <xdr:col>5</xdr:col>
      <xdr:colOff>13212</xdr:colOff>
      <xdr:row>4</xdr:row>
      <xdr:rowOff>0</xdr:rowOff>
    </xdr:to>
    <xdr:cxnSp macro="">
      <xdr:nvCxnSpPr>
        <xdr:cNvPr id="8" name="Straight Connector 23">
          <a:extLst>
            <a:ext uri="{FF2B5EF4-FFF2-40B4-BE49-F238E27FC236}">
              <a16:creationId xmlns:a16="http://schemas.microsoft.com/office/drawing/2014/main" id="{984FE9DD-6900-49ED-AF5D-9E30F4483B78}"/>
            </a:ext>
          </a:extLst>
        </xdr:cNvPr>
        <xdr:cNvCxnSpPr/>
      </xdr:nvCxnSpPr>
      <xdr:spPr>
        <a:xfrm>
          <a:off x="37877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</xdr:row>
      <xdr:rowOff>38100</xdr:rowOff>
    </xdr:from>
    <xdr:to>
      <xdr:col>5</xdr:col>
      <xdr:colOff>13212</xdr:colOff>
      <xdr:row>4</xdr:row>
      <xdr:rowOff>0</xdr:rowOff>
    </xdr:to>
    <xdr:cxnSp macro="">
      <xdr:nvCxnSpPr>
        <xdr:cNvPr id="9" name="Straight Connector 23">
          <a:extLst>
            <a:ext uri="{FF2B5EF4-FFF2-40B4-BE49-F238E27FC236}">
              <a16:creationId xmlns:a16="http://schemas.microsoft.com/office/drawing/2014/main" id="{9BA785A5-5DA9-411A-9513-DA2394CECC16}"/>
            </a:ext>
          </a:extLst>
        </xdr:cNvPr>
        <xdr:cNvCxnSpPr/>
      </xdr:nvCxnSpPr>
      <xdr:spPr>
        <a:xfrm>
          <a:off x="37877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10" name="Straight Connector 23">
          <a:extLst>
            <a:ext uri="{FF2B5EF4-FFF2-40B4-BE49-F238E27FC236}">
              <a16:creationId xmlns:a16="http://schemas.microsoft.com/office/drawing/2014/main" id="{F0FBBDB3-A37E-4200-825F-FFD1FACDFC30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11" name="Straight Connector 23">
          <a:extLst>
            <a:ext uri="{FF2B5EF4-FFF2-40B4-BE49-F238E27FC236}">
              <a16:creationId xmlns:a16="http://schemas.microsoft.com/office/drawing/2014/main" id="{0206AA78-35DF-410E-9AAA-13BDEC38DFB9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38100</xdr:rowOff>
    </xdr:from>
    <xdr:to>
      <xdr:col>2</xdr:col>
      <xdr:colOff>13212</xdr:colOff>
      <xdr:row>5</xdr:row>
      <xdr:rowOff>0</xdr:rowOff>
    </xdr:to>
    <xdr:cxnSp macro="">
      <xdr:nvCxnSpPr>
        <xdr:cNvPr id="2" name="Straight Connector 23">
          <a:extLst>
            <a:ext uri="{FF2B5EF4-FFF2-40B4-BE49-F238E27FC236}">
              <a16:creationId xmlns:a16="http://schemas.microsoft.com/office/drawing/2014/main" id="{35D20810-5E8D-4864-9859-3A1889E0D316}"/>
            </a:ext>
          </a:extLst>
        </xdr:cNvPr>
        <xdr:cNvCxnSpPr/>
      </xdr:nvCxnSpPr>
      <xdr:spPr>
        <a:xfrm>
          <a:off x="4594225" y="164465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</xdr:row>
      <xdr:rowOff>38100</xdr:rowOff>
    </xdr:from>
    <xdr:to>
      <xdr:col>2</xdr:col>
      <xdr:colOff>13212</xdr:colOff>
      <xdr:row>5</xdr:row>
      <xdr:rowOff>0</xdr:rowOff>
    </xdr:to>
    <xdr:cxnSp macro="">
      <xdr:nvCxnSpPr>
        <xdr:cNvPr id="3" name="Straight Connector 23">
          <a:extLst>
            <a:ext uri="{FF2B5EF4-FFF2-40B4-BE49-F238E27FC236}">
              <a16:creationId xmlns:a16="http://schemas.microsoft.com/office/drawing/2014/main" id="{95295804-0E71-4D80-ABA2-9E449B81774C}"/>
            </a:ext>
          </a:extLst>
        </xdr:cNvPr>
        <xdr:cNvCxnSpPr/>
      </xdr:nvCxnSpPr>
      <xdr:spPr>
        <a:xfrm>
          <a:off x="4594225" y="164465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</xdr:row>
      <xdr:rowOff>38100</xdr:rowOff>
    </xdr:from>
    <xdr:to>
      <xdr:col>2</xdr:col>
      <xdr:colOff>13212</xdr:colOff>
      <xdr:row>6</xdr:row>
      <xdr:rowOff>0</xdr:rowOff>
    </xdr:to>
    <xdr:cxnSp macro="">
      <xdr:nvCxnSpPr>
        <xdr:cNvPr id="4" name="Straight Connector 23">
          <a:extLst>
            <a:ext uri="{FF2B5EF4-FFF2-40B4-BE49-F238E27FC236}">
              <a16:creationId xmlns:a16="http://schemas.microsoft.com/office/drawing/2014/main" id="{F9FE2892-31A4-4540-8121-674F1AA6B282}"/>
            </a:ext>
          </a:extLst>
        </xdr:cNvPr>
        <xdr:cNvCxnSpPr/>
      </xdr:nvCxnSpPr>
      <xdr:spPr>
        <a:xfrm>
          <a:off x="4594225" y="182880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</xdr:row>
      <xdr:rowOff>38100</xdr:rowOff>
    </xdr:from>
    <xdr:to>
      <xdr:col>2</xdr:col>
      <xdr:colOff>13212</xdr:colOff>
      <xdr:row>6</xdr:row>
      <xdr:rowOff>0</xdr:rowOff>
    </xdr:to>
    <xdr:cxnSp macro="">
      <xdr:nvCxnSpPr>
        <xdr:cNvPr id="5" name="Straight Connector 23">
          <a:extLst>
            <a:ext uri="{FF2B5EF4-FFF2-40B4-BE49-F238E27FC236}">
              <a16:creationId xmlns:a16="http://schemas.microsoft.com/office/drawing/2014/main" id="{808D40AC-0DEC-4911-8679-0BE150387434}"/>
            </a:ext>
          </a:extLst>
        </xdr:cNvPr>
        <xdr:cNvCxnSpPr/>
      </xdr:nvCxnSpPr>
      <xdr:spPr>
        <a:xfrm>
          <a:off x="4594225" y="1828800"/>
          <a:ext cx="3687" cy="14605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38100</xdr:rowOff>
    </xdr:from>
    <xdr:to>
      <xdr:col>2</xdr:col>
      <xdr:colOff>13212</xdr:colOff>
      <xdr:row>4</xdr:row>
      <xdr:rowOff>0</xdr:rowOff>
    </xdr:to>
    <xdr:cxnSp macro="">
      <xdr:nvCxnSpPr>
        <xdr:cNvPr id="6" name="Straight Connector 23">
          <a:extLst>
            <a:ext uri="{FF2B5EF4-FFF2-40B4-BE49-F238E27FC236}">
              <a16:creationId xmlns:a16="http://schemas.microsoft.com/office/drawing/2014/main" id="{16DBDBCD-9E36-48FF-988E-A50261939608}"/>
            </a:ext>
          </a:extLst>
        </xdr:cNvPr>
        <xdr:cNvCxnSpPr/>
      </xdr:nvCxnSpPr>
      <xdr:spPr>
        <a:xfrm>
          <a:off x="12604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7" name="Straight Connector 23">
          <a:extLst>
            <a:ext uri="{FF2B5EF4-FFF2-40B4-BE49-F238E27FC236}">
              <a16:creationId xmlns:a16="http://schemas.microsoft.com/office/drawing/2014/main" id="{59E01882-80FC-4315-B98E-5DC63C46049A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8" name="Straight Connector 23">
          <a:extLst>
            <a:ext uri="{FF2B5EF4-FFF2-40B4-BE49-F238E27FC236}">
              <a16:creationId xmlns:a16="http://schemas.microsoft.com/office/drawing/2014/main" id="{75D2C626-0209-454F-AA73-8D800DAF17E3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9" name="Straight Connector 23">
          <a:extLst>
            <a:ext uri="{FF2B5EF4-FFF2-40B4-BE49-F238E27FC236}">
              <a16:creationId xmlns:a16="http://schemas.microsoft.com/office/drawing/2014/main" id="{3AF4660E-9005-4A0F-8B97-787070E5A9D6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10" name="Straight Connector 23">
          <a:extLst>
            <a:ext uri="{FF2B5EF4-FFF2-40B4-BE49-F238E27FC236}">
              <a16:creationId xmlns:a16="http://schemas.microsoft.com/office/drawing/2014/main" id="{335CC250-F36C-4E68-8D90-F496B4060A6A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</xdr:row>
      <xdr:rowOff>38100</xdr:rowOff>
    </xdr:from>
    <xdr:to>
      <xdr:col>5</xdr:col>
      <xdr:colOff>13212</xdr:colOff>
      <xdr:row>4</xdr:row>
      <xdr:rowOff>0</xdr:rowOff>
    </xdr:to>
    <xdr:cxnSp macro="">
      <xdr:nvCxnSpPr>
        <xdr:cNvPr id="11" name="Straight Connector 23">
          <a:extLst>
            <a:ext uri="{FF2B5EF4-FFF2-40B4-BE49-F238E27FC236}">
              <a16:creationId xmlns:a16="http://schemas.microsoft.com/office/drawing/2014/main" id="{DAFE31A7-B2B6-4A63-9480-671122190DB5}"/>
            </a:ext>
          </a:extLst>
        </xdr:cNvPr>
        <xdr:cNvCxnSpPr/>
      </xdr:nvCxnSpPr>
      <xdr:spPr>
        <a:xfrm>
          <a:off x="37877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</xdr:row>
      <xdr:rowOff>38100</xdr:rowOff>
    </xdr:from>
    <xdr:to>
      <xdr:col>5</xdr:col>
      <xdr:colOff>13212</xdr:colOff>
      <xdr:row>4</xdr:row>
      <xdr:rowOff>0</xdr:rowOff>
    </xdr:to>
    <xdr:cxnSp macro="">
      <xdr:nvCxnSpPr>
        <xdr:cNvPr id="12" name="Straight Connector 23">
          <a:extLst>
            <a:ext uri="{FF2B5EF4-FFF2-40B4-BE49-F238E27FC236}">
              <a16:creationId xmlns:a16="http://schemas.microsoft.com/office/drawing/2014/main" id="{DC8A8855-876D-4A8F-B3C0-229EA4C11B8B}"/>
            </a:ext>
          </a:extLst>
        </xdr:cNvPr>
        <xdr:cNvCxnSpPr/>
      </xdr:nvCxnSpPr>
      <xdr:spPr>
        <a:xfrm>
          <a:off x="378777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13" name="Straight Connector 23">
          <a:extLst>
            <a:ext uri="{FF2B5EF4-FFF2-40B4-BE49-F238E27FC236}">
              <a16:creationId xmlns:a16="http://schemas.microsoft.com/office/drawing/2014/main" id="{8677E87B-0343-4D6D-84B6-02132156D778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38100</xdr:rowOff>
    </xdr:from>
    <xdr:to>
      <xdr:col>1</xdr:col>
      <xdr:colOff>13212</xdr:colOff>
      <xdr:row>4</xdr:row>
      <xdr:rowOff>0</xdr:rowOff>
    </xdr:to>
    <xdr:cxnSp macro="">
      <xdr:nvCxnSpPr>
        <xdr:cNvPr id="14" name="Straight Connector 23">
          <a:extLst>
            <a:ext uri="{FF2B5EF4-FFF2-40B4-BE49-F238E27FC236}">
              <a16:creationId xmlns:a16="http://schemas.microsoft.com/office/drawing/2014/main" id="{083BC673-241D-4449-AE48-48106FDD4EC0}"/>
            </a:ext>
          </a:extLst>
        </xdr:cNvPr>
        <xdr:cNvCxnSpPr/>
      </xdr:nvCxnSpPr>
      <xdr:spPr>
        <a:xfrm>
          <a:off x="9525" y="412750"/>
          <a:ext cx="3687" cy="15240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apa.local\pastas\DRES\DFEMR\Licenciamento%20EG%20-%20RAP\licencas%202024\Ficheiro_comunicacao_nLicencas\Doc_Reporte%20RAA\Novas_licencas%20Doc_RAA\SIGREEE\Para%20Publicar\SIGREEE_Portal_FINAL\15_07_2025\sigreee_excel_raa_julho_2025.xlsx" TargetMode="External"/><Relationship Id="rId2" Type="http://schemas.microsoft.com/office/2019/04/relationships/externalLinkLongPath" Target="file:///\\apa.local\DRES\DFEMR\Licenciamento%20EG%20-%20RAP\licencas%202024\Ficheiro_comunicacao_nLicencas\Doc_Reporte%20RAA\Novas_licencas%20Doc_RAA\SIGREEE\Para%20Publicar\SIGREEE_Portal_FINAL\15_07_2025\sigreee_excel_raa_julho_2025.xlsx?3EC2C1E9" TargetMode="External"/><Relationship Id="rId1" Type="http://schemas.openxmlformats.org/officeDocument/2006/relationships/externalLinkPath" Target="file:///\\3EC2C1E9\sigreee_excel_raa_julh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ções de preenchimento"/>
      <sheetName val="00_Informação RAA Resumo"/>
      <sheetName val="01_Estrutura EG"/>
      <sheetName val="02_ProdutoresColoc_Merc_(ano n)"/>
      <sheetName val="02_Produtores PF"/>
      <sheetName val="03_a_06_Recolha_lista"/>
      <sheetName val="03_a_06_Qtd_Recolha"/>
      <sheetName val="07_1_Transporte "/>
      <sheetName val="07_2_Reutilização-Serv_Protoc "/>
      <sheetName val="08_Op_Tratamento_Lista"/>
      <sheetName val=" 08_Op_Tratamento_Qtd_Tratada "/>
      <sheetName val="08_MTR"/>
      <sheetName val="09_Plano de Atividades"/>
      <sheetName val="10_Ações SC&amp;E"/>
      <sheetName val="11_Ações I&amp;D"/>
      <sheetName val="12_Inf_Financeira"/>
      <sheetName val="13_Plano Auditorias"/>
      <sheetName val="14_Articulação EGs"/>
      <sheetName val="15_Metas_Desvios"/>
      <sheetName val="16_Avaliação objet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4">
          <cell r="P34">
            <v>0</v>
          </cell>
          <cell r="AE34">
            <v>0</v>
          </cell>
          <cell r="AP34">
            <v>0</v>
          </cell>
        </row>
      </sheetData>
      <sheetData sheetId="14">
        <row r="36">
          <cell r="P36">
            <v>0</v>
          </cell>
          <cell r="AE36">
            <v>0</v>
          </cell>
          <cell r="AP36">
            <v>0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70C65F4-9856-4D79-85F1-E98D00C63BA1}" name="Tabela3" displayName="Tabela3" ref="B12:S18" totalsRowShown="0" headerRowDxfId="101" dataDxfId="100">
  <autoFilter ref="B12:S18" xr:uid="{270C65F4-9856-4D79-85F1-E98D00C63BA1}"/>
  <tableColumns count="18">
    <tableColumn id="1" xr3:uid="{5EBC1BB3-2EF8-4A82-923E-9DE78BE81598}" name="Produtor/Representante Autorizado (RA)" dataDxfId="99"/>
    <tableColumn id="2" xr3:uid="{EAC1EC6B-7A84-4AEC-BF98-1D75DD7FFFCF}" name="Nome" dataDxfId="98"/>
    <tableColumn id="3" xr3:uid="{EBC31C2D-3102-448A-A07C-D9E740DF359C}" name="NIF" dataDxfId="97"/>
    <tableColumn id="5" xr3:uid="{0862EFCA-A580-45E8-81D0-7ED6C60E9242}" name="Morada" dataDxfId="96"/>
    <tableColumn id="18" xr3:uid="{D417F218-726F-4703-8DF3-C3737FAB3B53}" name="Cidade" dataDxfId="95"/>
    <tableColumn id="13" xr3:uid="{2C0C0A5B-6C6D-410D-A809-AAC25F5514DB}" name="Distrito (PT)" dataDxfId="94"/>
    <tableColumn id="7" xr3:uid="{D92902B5-BC72-4C62-9318-E53F28BB853B}" name="Código APA" dataDxfId="93"/>
    <tableColumn id="4" xr3:uid="{D8D91F4F-127D-451B-AF90-9EBAA34A0C9C}" name="Estado do contrato com VALORCAR" dataDxfId="92"/>
    <tableColumn id="6" xr3:uid="{1D4888FF-FFB2-48F9-A350-C2BB52774065}" name="Número do contrato com VALORCAR" dataDxfId="91"/>
    <tableColumn id="12" xr3:uid="{8F7DF409-1A4A-4EB4-B144-D94EA1C9C357}" name="Data de adesão à rede Valorcar" dataDxfId="90"/>
    <tableColumn id="14" xr3:uid="{8651CF85-DD73-44A7-A13C-4841CD740723}" name="Data de conclusão da adesão à rede Valorcar" dataDxfId="89"/>
    <tableColumn id="16" xr3:uid="{C26B02A1-C8B4-487E-9603-BC43619ECA27}" name="Se RA - Nome da empresa representada" dataDxfId="88"/>
    <tableColumn id="15" xr3:uid="{18FEF855-8DB5-4C78-A523-21BC801EE691}" name="Se RA - NIF da empresa representada" dataDxfId="87"/>
    <tableColumn id="17" xr3:uid="{9E1E8E84-E2D7-4EF8-B955-654121C6BEBA}" name="Se RA - País da empresa representada" dataDxfId="86"/>
    <tableColumn id="8" xr3:uid="{8057DE63-5F28-4C97-A050-FF765CE1DC2F}" name="Categoria de veículo" dataDxfId="85"/>
    <tableColumn id="9" xr3:uid="{DB99236F-FCB5-4029-AED1-59E4F08A1A36}" name="Novo / Usado" dataDxfId="84"/>
    <tableColumn id="10" xr3:uid="{29E1A397-31B9-4A98-89D9-E7C68542B507}" name="Quantidade (n.º)" dataDxfId="83"/>
    <tableColumn id="11" xr3:uid="{7B43C3C1-ABC2-422E-BA34-0AA9AF5BF084}" name="Quantidade (ton)" dataDxfId="8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6166E3-FFC2-4F2B-A481-F2DCF68CE8D2}" name="Tabela1" displayName="Tabela1" ref="B8:J11" totalsRowShown="0" headerRowDxfId="81" dataDxfId="80" tableBorderDxfId="79">
  <autoFilter ref="B8:J11" xr:uid="{526166E3-FFC2-4F2B-A481-F2DCF68CE8D2}"/>
  <tableColumns count="9">
    <tableColumn id="1" xr3:uid="{BAA3BF13-CB41-4E78-99EB-480C817DD336}" name="Veículos colocados pela 1.ª vez no mercado nacional (M1, N1 e 3 rodas)" dataDxfId="78"/>
    <tableColumn id="2" xr3:uid="{518618F9-6EE3-4629-95A9-05A95381DA2B}" name="Data de homologação" dataDxfId="77"/>
    <tableColumn id="3" xr3:uid="{28968144-2569-4A00-B4AF-6C33C1BA172F}" name="PF (€/veículo)" dataDxfId="76"/>
    <tableColumn id="8" xr3:uid="{51D614BB-9449-47AF-917E-AF6EEDD9069F}" name="IVA _x000a_(à taxa legal em vigor)" dataDxfId="75"/>
    <tableColumn id="4" xr3:uid="{2B0FE031-7026-4141-A79A-E73A101AB08F}" name="Quantidade de veículos (n.º)" dataDxfId="74"/>
    <tableColumn id="5" xr3:uid="{18FC5B0F-30FE-417E-B01A-1DBBD002BAAD}" name="Total PF (€)" dataDxfId="73"/>
    <tableColumn id="9" xr3:uid="{CB83FE2B-352E-4D44-91EA-379A8935C978}" name="Total PF + IVA (€)" dataDxfId="72"/>
    <tableColumn id="6" xr3:uid="{2636EC06-459F-419D-AB8D-B8CF930E680F}" name="Bonificação (€/veículo)" dataDxfId="71"/>
    <tableColumn id="7" xr3:uid="{574E3F82-6265-4AE1-8DB5-F8A34E63A83B}" name="Total PF - Bonificação (€)" dataDxfId="7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DE2827-1B95-4670-8F5E-2F1709101C47}" name="Tabela2" displayName="Tabela2" ref="B17:T24" totalsRowShown="0" headerRowDxfId="69" dataDxfId="67" headerRowBorderDxfId="68" tableBorderDxfId="66" totalsRowBorderDxfId="65">
  <autoFilter ref="B17:T24" xr:uid="{1ADE2827-1B95-4670-8F5E-2F1709101C47}"/>
  <tableColumns count="19">
    <tableColumn id="1" xr3:uid="{84049B9C-1949-4FD7-9BD1-6DD93D29401B}" name="Nome" dataDxfId="64"/>
    <tableColumn id="2" xr3:uid="{313B2799-FB67-4634-B7E4-6A2581F1AC56}" name="NIF" dataDxfId="63"/>
    <tableColumn id="24" xr3:uid="{5E277497-715C-4CA7-ACAA-F85B7FE38207}" name="Código APA" dataDxfId="62"/>
    <tableColumn id="25" xr3:uid="{A409C981-48EC-481F-8390-25DE1EE4EC7F}" name="N.º contrato com VALORCAR" dataDxfId="61"/>
    <tableColumn id="3" xr3:uid="{F7565DEE-E8C0-4AFF-A9F0-2825319DB3B2}" name="Tipologia de operador" dataDxfId="60"/>
    <tableColumn id="4" xr3:uid="{51EB9D04-A7D4-4963-9627-128D9AFE7FF4}" name="Morada" dataDxfId="59"/>
    <tableColumn id="5" xr3:uid="{DDFFD818-A8A3-43BC-8297-597E877FFD67}" name="Código Postal" dataDxfId="58"/>
    <tableColumn id="6" xr3:uid="{6B3424D6-95E9-459D-920D-176EBD5854B4}" name="Localidade" dataDxfId="57"/>
    <tableColumn id="7" xr3:uid="{F854FD32-BE83-4BBB-978E-4C7DA2A9DE86}" name="Concelho" dataDxfId="56"/>
    <tableColumn id="8" xr3:uid="{44CB5741-118C-4D91-A888-3D4736343419}" name="Distrito" dataDxfId="55"/>
    <tableColumn id="9" xr3:uid="{E31C4172-0280-4B72-B228-0DA6B048A92D}" name="Coordenadas Geográficas" dataDxfId="54"/>
    <tableColumn id="14" xr3:uid="{33E20E7F-28F8-4B02-BFA2-DAF65DDCB8FE}" name="Certificações" dataDxfId="53"/>
    <tableColumn id="16" xr3:uid="{E152AE9D-C1FB-437C-B4D5-4AF1780F780C}" name="Estado do contrato com VALORCAR" dataDxfId="52"/>
    <tableColumn id="17" xr3:uid="{3D9198B7-BA0B-46E1-98BC-89B126D0A47F}" name="Data de início de contrato" dataDxfId="51"/>
    <tableColumn id="18" xr3:uid="{6F89743B-363E-4752-B45F-FB1059A2480C}" name="Data de fim de contrato" dataDxfId="50"/>
    <tableColumn id="19" xr3:uid="{ED3EF629-798D-47D7-A9CB-BDA71DDDEB98}" name="Incumprimento de Contrato (S/N)" dataDxfId="49"/>
    <tableColumn id="20" xr3:uid="{02751F4C-17D4-43DA-942F-B3F1178CCB47}" name="Motivo de incumprimento" dataDxfId="48"/>
    <tableColumn id="21" xr3:uid="{F13772F4-D679-4FB3-B2CA-853E329F98C6}" name="Fundamento de rescisão" dataDxfId="47"/>
    <tableColumn id="22" xr3:uid="{B2477439-2A12-4E0D-AC00-42BB5B70AC41}" name="Observações" dataDxfId="4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B67B9C-D212-4475-8A02-F8C9325BE650}" name="Tabela4" displayName="Tabela4" ref="B14:K24" totalsRowShown="0" headerRowDxfId="0" dataDxfId="44" headerRowBorderDxfId="45" tableBorderDxfId="43" totalsRowBorderDxfId="42">
  <autoFilter ref="B14:K24" xr:uid="{52B67B9C-D212-4475-8A02-F8C9325BE650}"/>
  <tableColumns count="10">
    <tableColumn id="1" xr3:uid="{CAC233DC-76A7-4D58-BF24-37A4522A496B}" name="Nome" dataDxfId="41"/>
    <tableColumn id="2" xr3:uid="{60420AE1-BE38-45C4-B7D2-08BAC4387712}" name="NIF" dataDxfId="40"/>
    <tableColumn id="3" xr3:uid="{80F7805F-1596-466E-8A19-45FFB6EE1811}" name="Código APA" dataDxfId="39"/>
    <tableColumn id="8" xr3:uid="{D505DEAF-ED87-4DBE-954E-439F95039C55}" name="Concelho da Origem" dataDxfId="38"/>
    <tableColumn id="9" xr3:uid="{0D974D44-88C0-43AF-BE61-D2B87EC0BCDF}" name="Distrito de origem" dataDxfId="37"/>
    <tableColumn id="4" xr3:uid="{3A168CDE-E59F-4338-97DC-EC2253E65089}" name="Tipo de origem" dataDxfId="36"/>
    <tableColumn id="5" xr3:uid="{D4071FF2-1869-4EEC-9F4F-57938B13DFAA}" name="Categoria" dataDxfId="35"/>
    <tableColumn id="6" xr3:uid="{092E2B77-465D-4091-92B8-6E21DC6ACC5E}" name="LER" dataDxfId="34"/>
    <tableColumn id="7" xr3:uid="{E0F4113B-BB74-4FC6-8768-711FB9C5EAD0}" name="Quantidade (n.º)" dataDxfId="33"/>
    <tableColumn id="10" xr3:uid="{E6D95713-DF70-4EA2-86EA-AD8BBC21A54B}" name="Quantidade (t)" dataDxfId="3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EFC46BD-85BB-48E1-8A36-2ADB51B419C9}" name="Tabela47" displayName="Tabela47" ref="B7:K11" totalsRowShown="0" headerRowDxfId="31" dataDxfId="29" headerRowBorderDxfId="30" tableBorderDxfId="28" totalsRowBorderDxfId="27">
  <autoFilter ref="B7:K11" xr:uid="{52B67B9C-D212-4475-8A02-F8C9325BE650}"/>
  <tableColumns count="10">
    <tableColumn id="1" xr3:uid="{C548A0B9-E0DC-47CC-8BD9-D9E7A22B3368}" name="Nome" dataDxfId="26"/>
    <tableColumn id="2" xr3:uid="{69C110EB-0EE7-41E6-AA1D-B13E3D203E8A}" name="NIF" dataDxfId="25"/>
    <tableColumn id="3" xr3:uid="{AE4621A0-7BF6-437F-BE16-23C952E0FE80}" name="Código APA" dataDxfId="24"/>
    <tableColumn id="8" xr3:uid="{192043C4-0B67-4BA5-9376-091D443CB6A7}" name="Tipo de material" dataDxfId="23"/>
    <tableColumn id="9" xr3:uid="{092C89B6-3598-4017-97AA-4BE88836A221}" name="Código LER" dataDxfId="22"/>
    <tableColumn id="4" xr3:uid="{80C46120-2E0A-4A14-9E9B-39D6F624CC47}" name="Reutilização (S/N)" dataDxfId="21"/>
    <tableColumn id="5" xr3:uid="{B89B4EBE-70CD-4518-8572-D8BC407F55F1}" name="Código de operação" dataDxfId="20"/>
    <tableColumn id="6" xr3:uid="{24E3E4E8-9605-4F9C-A6AB-54575186D0AD}" name="País de destino" dataDxfId="19"/>
    <tableColumn id="7" xr3:uid="{0855EF02-56E5-4BA9-BEDC-9498F1A66007}" name="Quantidade (t)" dataDxfId="18"/>
    <tableColumn id="10" xr3:uid="{60E93808-6F0E-4B50-97DF-46CB16DE8EA0}" name="Observações" dataDxfId="17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E3E3EB7-4B09-4350-BB65-B9AA2459585E}" name="Tabela478" displayName="Tabela478" ref="B7:J12" totalsRowShown="0" headerRowDxfId="16" dataDxfId="14" headerRowBorderDxfId="15" tableBorderDxfId="13" totalsRowBorderDxfId="12">
  <autoFilter ref="B7:J12" xr:uid="{52B67B9C-D212-4475-8A02-F8C9325BE650}"/>
  <tableColumns count="9">
    <tableColumn id="1" xr3:uid="{597BFF18-6CC2-4625-AE5C-4C72BA229D31}" name="Nome" dataDxfId="11"/>
    <tableColumn id="2" xr3:uid="{09D85002-CB5D-488B-93A8-4C56C3C450ED}" name="NIF" dataDxfId="10"/>
    <tableColumn id="3" xr3:uid="{2EB0B0B5-9526-4322-944F-80E516E041E6}" name="Código APA" dataDxfId="9"/>
    <tableColumn id="8" xr3:uid="{A7CB4A32-D440-41B9-8E4E-8451253DA881}" name="Tipo de material" dataDxfId="8"/>
    <tableColumn id="9" xr3:uid="{AB96D38F-C0E5-4D36-B653-5EB82ED58002}" name="Código LER" dataDxfId="7"/>
    <tableColumn id="4" xr3:uid="{2BD0E94E-C960-4FC5-A3C9-100A97E424BF}" name="Código de operação" dataDxfId="6"/>
    <tableColumn id="5" xr3:uid="{6C9FA07C-502A-42D0-857B-95FC83462822}" name="País de destino" dataDxfId="5"/>
    <tableColumn id="6" xr3:uid="{550ED512-EF15-4EAA-9C8A-A978582E2B82}" name="Quantidade (t)" dataDxfId="4"/>
    <tableColumn id="7" xr3:uid="{AAF68C07-D6F4-4A7F-A6B4-F0A743DD3D1A}" name="Observações" data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personId="{00000000-0000-0000-0000-000000000000}" id="{D61C826A-0B0A-4D6A-95A3-7880242C8AED}">
    <text>Rever o caminho qdo se alterar o documento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ambiente.pt/sites/default/files/_Residuos/FluxosEspecificosResiduos/VFV/RAA/materias-a-abordar-raa-valorcar-vfv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apambiente.pt/sites/default/files/_Residuos/FluxosEspecificosResiduos/Elegibilidade_Acoes_SCE_ID_Prevencao_2021.pdf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B6C80-2F8B-4053-A43E-46D701482A30}">
  <dimension ref="A1:R37"/>
  <sheetViews>
    <sheetView showGridLines="0" tabSelected="1" workbookViewId="0">
      <selection activeCell="A3" sqref="A3:B3"/>
    </sheetView>
  </sheetViews>
  <sheetFormatPr defaultColWidth="8.5703125" defaultRowHeight="15"/>
  <cols>
    <col min="1" max="1" width="72.7109375" customWidth="1"/>
    <col min="2" max="2" width="109.5703125" bestFit="1" customWidth="1"/>
  </cols>
  <sheetData>
    <row r="1" spans="1:18">
      <c r="A1" s="69" t="s">
        <v>996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54" customHeight="1">
      <c r="A3" s="530" t="s">
        <v>1181</v>
      </c>
      <c r="B3" s="53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31.5" customHeight="1">
      <c r="A4" s="533" t="s">
        <v>1182</v>
      </c>
      <c r="B4" s="529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ht="42.6" customHeight="1">
      <c r="A5" s="531" t="s">
        <v>997</v>
      </c>
      <c r="B5" s="531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39.6" customHeight="1">
      <c r="A6" s="532" t="s">
        <v>1025</v>
      </c>
      <c r="B6" s="532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</row>
    <row r="7" spans="1:18" ht="30" customHeight="1">
      <c r="A7" s="529" t="s">
        <v>998</v>
      </c>
      <c r="B7" s="529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18" ht="30" customHeight="1">
      <c r="A8" s="529" t="s">
        <v>999</v>
      </c>
      <c r="B8" s="52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18" ht="36.75" customHeight="1">
      <c r="A9" s="529" t="s">
        <v>1000</v>
      </c>
      <c r="B9" s="52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1:18" ht="39.75" customHeight="1">
      <c r="A10" s="529" t="s">
        <v>1001</v>
      </c>
      <c r="B10" s="52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ht="15" customHeight="1">
      <c r="A11" s="71"/>
      <c r="B11" s="71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18">
      <c r="A12" s="69" t="s">
        <v>1002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1:18" ht="15.75" thickBot="1">
      <c r="A13" s="72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18">
      <c r="A14" s="73" t="s">
        <v>1003</v>
      </c>
      <c r="B14" s="74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spans="1:18">
      <c r="A15" s="75" t="s">
        <v>1004</v>
      </c>
      <c r="B15" s="76" t="s">
        <v>1026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</row>
    <row r="16" spans="1:18">
      <c r="A16" s="75" t="s">
        <v>1005</v>
      </c>
      <c r="B16" s="76" t="s">
        <v>1006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18">
      <c r="A17" s="75" t="s">
        <v>1027</v>
      </c>
      <c r="B17" s="76" t="s">
        <v>1007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</row>
    <row r="18" spans="1:18">
      <c r="A18" s="75" t="s">
        <v>1008</v>
      </c>
      <c r="B18" s="76" t="s">
        <v>1009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18">
      <c r="A19" s="75" t="s">
        <v>1010</v>
      </c>
      <c r="B19" s="76" t="s">
        <v>1011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</row>
    <row r="20" spans="1:18">
      <c r="A20" s="75" t="s">
        <v>1012</v>
      </c>
      <c r="B20" s="76" t="s">
        <v>1013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18" s="335" customFormat="1">
      <c r="A21" s="332" t="s">
        <v>1028</v>
      </c>
      <c r="B21" s="333" t="s">
        <v>1030</v>
      </c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</row>
    <row r="22" spans="1:18" s="335" customFormat="1">
      <c r="A22" s="332" t="s">
        <v>1029</v>
      </c>
      <c r="B22" s="333" t="s">
        <v>1031</v>
      </c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</row>
    <row r="23" spans="1:18" s="335" customFormat="1">
      <c r="A23" s="332" t="s">
        <v>1033</v>
      </c>
      <c r="B23" s="333" t="s">
        <v>1032</v>
      </c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</row>
    <row r="24" spans="1:18" s="335" customFormat="1">
      <c r="A24" s="332" t="s">
        <v>1034</v>
      </c>
      <c r="B24" s="333" t="s">
        <v>1031</v>
      </c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</row>
    <row r="25" spans="1:18">
      <c r="A25" s="75" t="s">
        <v>1152</v>
      </c>
      <c r="B25" s="76" t="s">
        <v>1022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</row>
    <row r="26" spans="1:18">
      <c r="A26" s="77" t="s">
        <v>1014</v>
      </c>
      <c r="B26" s="76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1:18">
      <c r="A27" s="78" t="s">
        <v>1153</v>
      </c>
      <c r="B27" s="76" t="s">
        <v>1015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</row>
    <row r="28" spans="1:18">
      <c r="A28" s="78" t="s">
        <v>1016</v>
      </c>
      <c r="B28" s="76" t="s">
        <v>1154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1:18">
      <c r="A29" s="78" t="s">
        <v>1017</v>
      </c>
      <c r="B29" s="76" t="s">
        <v>1155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</row>
    <row r="30" spans="1:18">
      <c r="A30" s="78" t="s">
        <v>1018</v>
      </c>
      <c r="B30" s="76" t="s">
        <v>1156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1:18">
      <c r="A31" s="78" t="s">
        <v>1019</v>
      </c>
      <c r="B31" s="76" t="s">
        <v>1157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1:18">
      <c r="A32" s="75" t="s">
        <v>1020</v>
      </c>
      <c r="B32" s="76" t="s">
        <v>1021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ht="15.75" thickBot="1">
      <c r="A33" s="79" t="s">
        <v>1035</v>
      </c>
      <c r="B33" s="80" t="s">
        <v>1158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</row>
    <row r="34" spans="1:18">
      <c r="A34" s="81"/>
      <c r="B34" s="81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1:18">
      <c r="A35" s="1" t="s">
        <v>1023</v>
      </c>
      <c r="B35" s="82"/>
    </row>
    <row r="36" spans="1:18">
      <c r="A36" s="1"/>
    </row>
    <row r="37" spans="1:18">
      <c r="A37" s="83" t="s">
        <v>1024</v>
      </c>
    </row>
  </sheetData>
  <mergeCells count="8">
    <mergeCell ref="A10:B10"/>
    <mergeCell ref="A3:B3"/>
    <mergeCell ref="A5:B5"/>
    <mergeCell ref="A6:B6"/>
    <mergeCell ref="A7:B7"/>
    <mergeCell ref="A8:B8"/>
    <mergeCell ref="A9:B9"/>
    <mergeCell ref="A4:B4"/>
  </mergeCells>
  <hyperlinks>
    <hyperlink ref="A4" r:id="rId1" xr:uid="{B7FD8DD9-2EDB-4CCB-B2A2-8193E55611C7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B437-A7C2-4742-98A4-64793BFD3B9D}">
  <sheetPr>
    <tabColor rgb="FF39D3A3"/>
  </sheetPr>
  <dimension ref="B2:T12"/>
  <sheetViews>
    <sheetView showGridLines="0" zoomScaleNormal="100" workbookViewId="0">
      <pane ySplit="7" topLeftCell="A8" activePane="bottomLeft" state="frozen"/>
      <selection pane="bottomLeft" activeCell="E10" sqref="E10"/>
    </sheetView>
  </sheetViews>
  <sheetFormatPr defaultColWidth="9.140625" defaultRowHeight="14.25"/>
  <cols>
    <col min="1" max="1" width="3.7109375" style="343" customWidth="1"/>
    <col min="2" max="2" width="20.7109375" style="343" customWidth="1"/>
    <col min="3" max="3" width="12.7109375" style="343" customWidth="1"/>
    <col min="4" max="4" width="15.7109375" style="343" customWidth="1"/>
    <col min="5" max="5" width="20.7109375" style="343" customWidth="1"/>
    <col min="6" max="9" width="15.7109375" style="343" customWidth="1"/>
    <col min="10" max="10" width="20.7109375" style="343" customWidth="1"/>
    <col min="11" max="11" width="15.140625" style="343" bestFit="1" customWidth="1"/>
    <col min="12" max="12" width="9.85546875" style="343" customWidth="1"/>
    <col min="13" max="13" width="10.85546875" style="343" customWidth="1"/>
    <col min="14" max="14" width="8.42578125" style="343" customWidth="1"/>
    <col min="15" max="15" width="9.140625" style="343"/>
    <col min="16" max="16" width="14.5703125" style="343" bestFit="1" customWidth="1"/>
    <col min="17" max="16384" width="9.140625" style="343"/>
  </cols>
  <sheetData>
    <row r="2" spans="2:20">
      <c r="B2" s="376" t="s">
        <v>1148</v>
      </c>
      <c r="C2" s="376"/>
      <c r="D2" s="376"/>
      <c r="E2" s="376"/>
      <c r="F2" s="376"/>
      <c r="G2" s="376"/>
      <c r="H2" s="376"/>
      <c r="I2" s="376"/>
      <c r="J2" s="376"/>
      <c r="K2" s="405"/>
      <c r="L2" s="405"/>
      <c r="M2" s="405"/>
      <c r="N2" s="405"/>
      <c r="O2" s="405"/>
      <c r="Q2" s="405"/>
      <c r="R2" s="405"/>
      <c r="S2" s="405"/>
      <c r="T2" s="405"/>
    </row>
    <row r="3" spans="2:20" s="337" customFormat="1" ht="13.5" thickBot="1"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</row>
    <row r="4" spans="2:20" s="337" customFormat="1" ht="20.100000000000001" customHeight="1" thickBot="1">
      <c r="B4" s="545" t="s">
        <v>946</v>
      </c>
      <c r="C4" s="545"/>
      <c r="D4" s="545"/>
      <c r="E4" s="545"/>
      <c r="F4" s="427"/>
    </row>
    <row r="5" spans="2:20" s="337" customFormat="1" ht="12.75"/>
    <row r="6" spans="2:20" s="337" customFormat="1" ht="12.75">
      <c r="G6" s="547" t="s">
        <v>901</v>
      </c>
      <c r="H6" s="548"/>
      <c r="I6" s="548"/>
    </row>
    <row r="7" spans="2:20" s="356" customFormat="1" ht="30" customHeight="1">
      <c r="B7" s="428" t="s">
        <v>17</v>
      </c>
      <c r="C7" s="429" t="s">
        <v>3</v>
      </c>
      <c r="D7" s="430" t="s">
        <v>198</v>
      </c>
      <c r="E7" s="430" t="s">
        <v>870</v>
      </c>
      <c r="F7" s="430" t="s">
        <v>21</v>
      </c>
      <c r="G7" s="430" t="s">
        <v>899</v>
      </c>
      <c r="H7" s="429" t="s">
        <v>900</v>
      </c>
      <c r="I7" s="429" t="s">
        <v>161</v>
      </c>
      <c r="J7" s="431" t="s">
        <v>5</v>
      </c>
    </row>
    <row r="8" spans="2:20" s="337" customFormat="1" ht="20.100000000000001" customHeight="1">
      <c r="B8" s="386"/>
      <c r="C8" s="383"/>
      <c r="D8" s="383"/>
      <c r="E8" s="383"/>
      <c r="F8" s="383"/>
      <c r="G8" s="383"/>
      <c r="H8" s="383"/>
      <c r="I8" s="417"/>
      <c r="J8" s="418"/>
      <c r="L8" s="419"/>
      <c r="M8" s="419"/>
    </row>
    <row r="9" spans="2:20" s="337" customFormat="1" ht="20.100000000000001" customHeight="1">
      <c r="B9" s="386"/>
      <c r="C9" s="383"/>
      <c r="D9" s="383"/>
      <c r="E9" s="383"/>
      <c r="F9" s="383"/>
      <c r="G9" s="383"/>
      <c r="H9" s="383"/>
      <c r="I9" s="417"/>
      <c r="J9" s="418"/>
      <c r="L9" s="419"/>
      <c r="M9" s="419"/>
    </row>
    <row r="10" spans="2:20" s="337" customFormat="1" ht="20.100000000000001" customHeight="1">
      <c r="B10" s="386"/>
      <c r="C10" s="383"/>
      <c r="D10" s="383"/>
      <c r="E10" s="383"/>
      <c r="F10" s="383"/>
      <c r="G10" s="383"/>
      <c r="H10" s="383"/>
      <c r="I10" s="417"/>
      <c r="J10" s="418"/>
      <c r="L10" s="419"/>
      <c r="M10" s="419"/>
    </row>
    <row r="11" spans="2:20" s="337" customFormat="1" ht="20.100000000000001" customHeight="1">
      <c r="B11" s="386"/>
      <c r="C11" s="383"/>
      <c r="D11" s="383"/>
      <c r="E11" s="383"/>
      <c r="F11" s="383"/>
      <c r="G11" s="383"/>
      <c r="H11" s="383"/>
      <c r="I11" s="417"/>
      <c r="J11" s="418"/>
      <c r="L11" s="419"/>
      <c r="M11" s="419"/>
    </row>
    <row r="12" spans="2:20" s="337" customFormat="1" ht="20.100000000000001" customHeight="1">
      <c r="B12" s="420"/>
      <c r="C12" s="388"/>
      <c r="D12" s="388"/>
      <c r="E12" s="388"/>
      <c r="F12" s="388"/>
      <c r="G12" s="388"/>
      <c r="H12" s="388"/>
      <c r="I12" s="421"/>
      <c r="J12" s="422"/>
      <c r="L12" s="419"/>
      <c r="M12" s="419"/>
    </row>
  </sheetData>
  <mergeCells count="2">
    <mergeCell ref="G6:I6"/>
    <mergeCell ref="B4:E4"/>
  </mergeCells>
  <pageMargins left="0.7" right="0.7" top="0.75" bottom="0.75" header="0.3" footer="0.3"/>
  <pageSetup paperSize="9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FBA5B99-C174-4301-B3ED-08DA10B1EB80}">
          <x14:formula1>
            <xm:f>Listas!$M$1:$M$198</xm:f>
          </x14:formula1>
          <xm:sqref>H8:H12</xm:sqref>
        </x14:dataValidation>
        <x14:dataValidation type="list" allowBlank="1" showInputMessage="1" showErrorMessage="1" xr:uid="{755FA0E6-7ADD-4026-9EBB-9E127F0E5F03}">
          <x14:formula1>
            <xm:f>Listas!$X$2:$X$11</xm:f>
          </x14:formula1>
          <xm:sqref>G8:G12</xm:sqref>
        </x14:dataValidation>
        <x14:dataValidation type="list" allowBlank="1" showInputMessage="1" showErrorMessage="1" xr:uid="{0ECAA99E-5DC4-4322-A3FB-BEBCA0E0CCED}">
          <x14:formula1>
            <xm:f>Listas!$Y$2:$Y$5</xm:f>
          </x14:formula1>
          <xm:sqref>E8:E12</xm:sqref>
        </x14:dataValidation>
        <x14:dataValidation type="list" allowBlank="1" showInputMessage="1" showErrorMessage="1" xr:uid="{686988E3-8FF5-4788-8727-DD003AB57197}">
          <x14:formula1>
            <xm:f>Listas!$Z$2:$Z$6</xm:f>
          </x14:formula1>
          <xm:sqref>F8:F12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A523-8E36-4270-9F32-E85D14742AC1}">
  <sheetPr>
    <tabColor rgb="FF39D3A3"/>
  </sheetPr>
  <dimension ref="B2:T8"/>
  <sheetViews>
    <sheetView showGridLines="0" zoomScaleNormal="100" workbookViewId="0">
      <selection activeCell="D16" sqref="D16"/>
    </sheetView>
  </sheetViews>
  <sheetFormatPr defaultColWidth="9.140625" defaultRowHeight="12.75"/>
  <cols>
    <col min="1" max="1" width="3.7109375" style="337" customWidth="1"/>
    <col min="2" max="2" width="80.7109375" style="337" customWidth="1"/>
    <col min="3" max="5" width="15.7109375" style="337" customWidth="1"/>
    <col min="6" max="6" width="11.5703125" style="337" customWidth="1"/>
    <col min="7" max="7" width="12.42578125" style="337" customWidth="1"/>
    <col min="8" max="8" width="14.42578125" style="337" customWidth="1"/>
    <col min="9" max="9" width="17.140625" style="337" bestFit="1" customWidth="1"/>
    <col min="10" max="11" width="15.140625" style="337" bestFit="1" customWidth="1"/>
    <col min="12" max="12" width="9.85546875" style="337" customWidth="1"/>
    <col min="13" max="13" width="10.85546875" style="337" customWidth="1"/>
    <col min="14" max="14" width="8.42578125" style="337" customWidth="1"/>
    <col min="15" max="15" width="9.140625" style="337"/>
    <col min="16" max="16" width="14.5703125" style="337" bestFit="1" customWidth="1"/>
    <col min="17" max="16384" width="9.140625" style="337"/>
  </cols>
  <sheetData>
    <row r="2" spans="2:20" s="343" customFormat="1" ht="14.25">
      <c r="B2" s="376" t="s">
        <v>1149</v>
      </c>
      <c r="C2" s="376"/>
      <c r="D2" s="376"/>
      <c r="E2" s="376"/>
      <c r="F2" s="405"/>
      <c r="G2" s="405"/>
      <c r="H2" s="405"/>
      <c r="I2" s="405"/>
      <c r="J2" s="405"/>
      <c r="K2" s="405"/>
      <c r="L2" s="405"/>
      <c r="M2" s="405"/>
      <c r="N2" s="405"/>
      <c r="O2" s="405"/>
      <c r="Q2" s="405"/>
      <c r="R2" s="405"/>
      <c r="S2" s="405"/>
      <c r="T2" s="405"/>
    </row>
    <row r="3" spans="2:20" ht="13.5" thickBot="1"/>
    <row r="4" spans="2:20" ht="30" customHeight="1">
      <c r="B4" s="440" t="s">
        <v>914</v>
      </c>
      <c r="C4" s="445" t="s">
        <v>916</v>
      </c>
      <c r="D4" s="445" t="s">
        <v>917</v>
      </c>
      <c r="E4" s="446" t="s">
        <v>918</v>
      </c>
    </row>
    <row r="5" spans="2:20" ht="20.100000000000001" customHeight="1">
      <c r="B5" s="447" t="s">
        <v>942</v>
      </c>
      <c r="C5" s="441"/>
      <c r="D5" s="441"/>
      <c r="E5" s="442"/>
    </row>
    <row r="6" spans="2:20" ht="20.100000000000001" customHeight="1">
      <c r="B6" s="447" t="s">
        <v>943</v>
      </c>
      <c r="C6" s="441"/>
      <c r="D6" s="441"/>
      <c r="E6" s="442"/>
    </row>
    <row r="7" spans="2:20" ht="20.100000000000001" customHeight="1">
      <c r="B7" s="447" t="s">
        <v>944</v>
      </c>
      <c r="C7" s="441"/>
      <c r="D7" s="441"/>
      <c r="E7" s="442"/>
    </row>
    <row r="8" spans="2:20" ht="20.100000000000001" customHeight="1" thickBot="1">
      <c r="B8" s="448" t="s">
        <v>945</v>
      </c>
      <c r="C8" s="443"/>
      <c r="D8" s="443"/>
      <c r="E8" s="444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DCDD8-C8DF-4D15-B865-4F730F1F6C53}">
  <sheetPr>
    <tabColor rgb="FF39D3A3"/>
  </sheetPr>
  <dimension ref="B2:T13"/>
  <sheetViews>
    <sheetView showGridLines="0" zoomScaleNormal="100" workbookViewId="0">
      <selection activeCell="G13" sqref="G13"/>
    </sheetView>
  </sheetViews>
  <sheetFormatPr defaultColWidth="9.140625" defaultRowHeight="12.75"/>
  <cols>
    <col min="1" max="1" width="3.7109375" style="337" customWidth="1"/>
    <col min="2" max="2" width="40.7109375" style="337" customWidth="1"/>
    <col min="3" max="3" width="16" style="337" customWidth="1"/>
    <col min="4" max="4" width="10.42578125" style="337" bestFit="1" customWidth="1"/>
    <col min="5" max="5" width="12.42578125" style="337" bestFit="1" customWidth="1"/>
    <col min="6" max="6" width="11.5703125" style="337" customWidth="1"/>
    <col min="7" max="7" width="12.42578125" style="337" customWidth="1"/>
    <col min="8" max="8" width="14.42578125" style="337" customWidth="1"/>
    <col min="9" max="9" width="17.140625" style="337" bestFit="1" customWidth="1"/>
    <col min="10" max="11" width="15.140625" style="337" bestFit="1" customWidth="1"/>
    <col min="12" max="12" width="9.85546875" style="337" customWidth="1"/>
    <col min="13" max="13" width="10.85546875" style="337" customWidth="1"/>
    <col min="14" max="14" width="8.42578125" style="337" customWidth="1"/>
    <col min="15" max="15" width="9.140625" style="337"/>
    <col min="16" max="16" width="14.5703125" style="337" bestFit="1" customWidth="1"/>
    <col min="17" max="16384" width="9.140625" style="337"/>
  </cols>
  <sheetData>
    <row r="2" spans="2:20" s="343" customFormat="1" ht="14.25">
      <c r="B2" s="376" t="s">
        <v>954</v>
      </c>
      <c r="C2" s="376"/>
      <c r="D2" s="376"/>
      <c r="E2" s="376"/>
      <c r="F2" s="376"/>
      <c r="G2" s="376"/>
      <c r="H2" s="405"/>
      <c r="I2" s="405"/>
      <c r="J2" s="405"/>
      <c r="K2" s="405"/>
      <c r="L2" s="405"/>
      <c r="M2" s="405"/>
      <c r="N2" s="405"/>
      <c r="O2" s="405"/>
      <c r="Q2" s="405"/>
      <c r="R2" s="405"/>
      <c r="S2" s="405"/>
      <c r="T2" s="405"/>
    </row>
    <row r="3" spans="2:20" ht="13.5" thickBot="1"/>
    <row r="4" spans="2:20" ht="20.100000000000001" customHeight="1" thickBot="1">
      <c r="B4" s="545" t="s">
        <v>953</v>
      </c>
      <c r="C4" s="545"/>
      <c r="D4" s="545"/>
      <c r="E4" s="546"/>
      <c r="F4" s="439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</row>
    <row r="6" spans="2:20" ht="20.100000000000001" customHeight="1">
      <c r="B6" s="449" t="s">
        <v>951</v>
      </c>
      <c r="C6" s="340"/>
    </row>
    <row r="7" spans="2:20" ht="20.100000000000001" customHeight="1">
      <c r="B7" s="450" t="s">
        <v>952</v>
      </c>
      <c r="C7" s="340"/>
    </row>
    <row r="9" spans="2:20" ht="20.100000000000001" customHeight="1">
      <c r="B9" s="449" t="s">
        <v>929</v>
      </c>
      <c r="C9" s="340"/>
    </row>
    <row r="10" spans="2:20" ht="20.100000000000001" customHeight="1">
      <c r="B10" s="450" t="s">
        <v>930</v>
      </c>
      <c r="C10" s="340"/>
    </row>
    <row r="11" spans="2:20">
      <c r="B11" s="451"/>
    </row>
    <row r="12" spans="2:20" ht="20.100000000000001" customHeight="1">
      <c r="B12" s="452" t="s">
        <v>941</v>
      </c>
      <c r="C12" s="340"/>
    </row>
    <row r="13" spans="2:20" ht="20.100000000000001" customHeight="1">
      <c r="B13" s="450" t="s">
        <v>931</v>
      </c>
      <c r="C13" s="340"/>
    </row>
  </sheetData>
  <mergeCells count="1">
    <mergeCell ref="B4:E4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A816F-64F0-490C-A5F1-603A45CE6252}">
  <sheetPr>
    <tabColor rgb="FF00B0F0"/>
  </sheetPr>
  <dimension ref="B2:R31"/>
  <sheetViews>
    <sheetView showGridLines="0" zoomScaleNormal="100" workbookViewId="0">
      <selection activeCell="C12" sqref="C12"/>
    </sheetView>
  </sheetViews>
  <sheetFormatPr defaultColWidth="9.5703125" defaultRowHeight="10.5"/>
  <cols>
    <col min="1" max="1" width="3.7109375" style="45" customWidth="1"/>
    <col min="2" max="2" width="4.5703125" style="45" customWidth="1"/>
    <col min="3" max="3" width="52.42578125" style="45" customWidth="1"/>
    <col min="4" max="4" width="43.42578125" style="455" customWidth="1"/>
    <col min="5" max="7" width="24.42578125" style="455" customWidth="1"/>
    <col min="8" max="9" width="10.5703125" style="456" customWidth="1"/>
    <col min="10" max="12" width="32" style="45" customWidth="1"/>
    <col min="13" max="13" width="38.42578125" style="45" bestFit="1" customWidth="1"/>
    <col min="14" max="14" width="36.5703125" style="45" bestFit="1" customWidth="1"/>
    <col min="15" max="15" width="48.5703125" style="45" bestFit="1" customWidth="1"/>
    <col min="16" max="16" width="38.42578125" style="45" bestFit="1" customWidth="1"/>
    <col min="17" max="17" width="36.5703125" style="45" bestFit="1" customWidth="1"/>
    <col min="18" max="18" width="48.5703125" style="45" bestFit="1" customWidth="1"/>
    <col min="19" max="16384" width="9.5703125" style="45"/>
  </cols>
  <sheetData>
    <row r="2" spans="2:18" ht="12.6" customHeight="1">
      <c r="B2" s="549" t="s">
        <v>1064</v>
      </c>
      <c r="C2" s="549"/>
      <c r="D2" s="549"/>
    </row>
    <row r="3" spans="2:18" ht="12.6" customHeight="1">
      <c r="B3" s="457"/>
      <c r="C3" s="457"/>
      <c r="D3" s="457"/>
    </row>
    <row r="4" spans="2:18" ht="20.100000000000001" customHeight="1">
      <c r="B4" s="457"/>
      <c r="C4" s="550" t="s">
        <v>289</v>
      </c>
      <c r="D4" s="550"/>
    </row>
    <row r="5" spans="2:18" ht="20.100000000000001" customHeight="1">
      <c r="B5" s="457"/>
      <c r="C5" s="458" t="s">
        <v>1036</v>
      </c>
      <c r="D5" s="459" t="s">
        <v>300</v>
      </c>
    </row>
    <row r="6" spans="2:18" ht="20.100000000000001" customHeight="1">
      <c r="B6" s="457"/>
      <c r="C6" s="460" t="s">
        <v>1037</v>
      </c>
      <c r="D6" s="459" t="s">
        <v>300</v>
      </c>
    </row>
    <row r="7" spans="2:18" ht="20.100000000000001" customHeight="1">
      <c r="B7" s="457"/>
      <c r="C7" s="460" t="s">
        <v>1172</v>
      </c>
      <c r="D7" s="459" t="s">
        <v>300</v>
      </c>
    </row>
    <row r="8" spans="2:18" ht="15.75" thickBot="1">
      <c r="D8" s="29"/>
      <c r="E8" s="30"/>
      <c r="F8" s="30"/>
      <c r="G8" s="30"/>
      <c r="H8" s="30"/>
      <c r="I8" s="30"/>
    </row>
    <row r="9" spans="2:18" ht="20.100000000000001" customHeight="1" thickBot="1">
      <c r="B9" s="551" t="s">
        <v>340</v>
      </c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3" t="s">
        <v>343</v>
      </c>
      <c r="N9" s="554"/>
      <c r="O9" s="555"/>
      <c r="P9" s="567" t="s">
        <v>394</v>
      </c>
      <c r="Q9" s="568"/>
      <c r="R9" s="569"/>
    </row>
    <row r="10" spans="2:18" s="46" customFormat="1" ht="20.100000000000001" customHeight="1">
      <c r="B10" s="570" t="s">
        <v>299</v>
      </c>
      <c r="C10" s="558" t="s">
        <v>395</v>
      </c>
      <c r="D10" s="558" t="s">
        <v>396</v>
      </c>
      <c r="E10" s="556" t="s">
        <v>190</v>
      </c>
      <c r="F10" s="573" t="s">
        <v>397</v>
      </c>
      <c r="G10" s="556" t="s">
        <v>398</v>
      </c>
      <c r="H10" s="558" t="s">
        <v>399</v>
      </c>
      <c r="I10" s="558"/>
      <c r="J10" s="559" t="s">
        <v>1038</v>
      </c>
      <c r="K10" s="559" t="s">
        <v>296</v>
      </c>
      <c r="L10" s="561" t="s">
        <v>297</v>
      </c>
      <c r="M10" s="575" t="s">
        <v>400</v>
      </c>
      <c r="N10" s="563" t="s">
        <v>296</v>
      </c>
      <c r="O10" s="565" t="s">
        <v>297</v>
      </c>
      <c r="P10" s="577" t="s">
        <v>298</v>
      </c>
      <c r="Q10" s="579" t="s">
        <v>296</v>
      </c>
      <c r="R10" s="581" t="s">
        <v>297</v>
      </c>
    </row>
    <row r="11" spans="2:18" s="46" customFormat="1" ht="26.25" thickBot="1">
      <c r="B11" s="571"/>
      <c r="C11" s="572"/>
      <c r="D11" s="572"/>
      <c r="E11" s="557"/>
      <c r="F11" s="574"/>
      <c r="G11" s="557"/>
      <c r="H11" s="477" t="s">
        <v>401</v>
      </c>
      <c r="I11" s="478" t="s">
        <v>358</v>
      </c>
      <c r="J11" s="560"/>
      <c r="K11" s="560"/>
      <c r="L11" s="562"/>
      <c r="M11" s="576"/>
      <c r="N11" s="564"/>
      <c r="O11" s="566"/>
      <c r="P11" s="578"/>
      <c r="Q11" s="580"/>
      <c r="R11" s="582"/>
    </row>
    <row r="12" spans="2:18" ht="20.100000000000001" customHeight="1">
      <c r="B12" s="461"/>
      <c r="C12" s="462"/>
      <c r="D12" s="463"/>
      <c r="E12" s="463"/>
      <c r="F12" s="463"/>
      <c r="G12" s="463"/>
      <c r="H12" s="464"/>
      <c r="I12" s="464"/>
      <c r="J12" s="462"/>
      <c r="K12" s="462"/>
      <c r="L12" s="479"/>
      <c r="M12" s="481"/>
      <c r="N12" s="462"/>
      <c r="O12" s="465"/>
      <c r="P12" s="481"/>
      <c r="Q12" s="462"/>
      <c r="R12" s="465"/>
    </row>
    <row r="13" spans="2:18" ht="20.100000000000001" customHeight="1">
      <c r="B13" s="466"/>
      <c r="C13" s="462"/>
      <c r="D13" s="463"/>
      <c r="E13" s="463"/>
      <c r="F13" s="463"/>
      <c r="G13" s="463"/>
      <c r="H13" s="464"/>
      <c r="I13" s="464"/>
      <c r="J13" s="462"/>
      <c r="K13" s="462"/>
      <c r="L13" s="479"/>
      <c r="M13" s="481"/>
      <c r="N13" s="462"/>
      <c r="O13" s="465"/>
      <c r="P13" s="481"/>
      <c r="Q13" s="462"/>
      <c r="R13" s="465"/>
    </row>
    <row r="14" spans="2:18" ht="20.100000000000001" customHeight="1">
      <c r="B14" s="466"/>
      <c r="C14" s="462"/>
      <c r="D14" s="463"/>
      <c r="E14" s="463"/>
      <c r="F14" s="463"/>
      <c r="G14" s="463"/>
      <c r="H14" s="464"/>
      <c r="I14" s="464"/>
      <c r="J14" s="462"/>
      <c r="K14" s="462"/>
      <c r="L14" s="479"/>
      <c r="M14" s="481"/>
      <c r="N14" s="462"/>
      <c r="O14" s="465"/>
      <c r="P14" s="481"/>
      <c r="Q14" s="462"/>
      <c r="R14" s="465"/>
    </row>
    <row r="15" spans="2:18" ht="20.100000000000001" customHeight="1">
      <c r="B15" s="466"/>
      <c r="C15" s="462"/>
      <c r="D15" s="463"/>
      <c r="E15" s="463"/>
      <c r="F15" s="463"/>
      <c r="G15" s="463"/>
      <c r="H15" s="464"/>
      <c r="I15" s="464"/>
      <c r="J15" s="462"/>
      <c r="K15" s="462"/>
      <c r="L15" s="479"/>
      <c r="M15" s="481"/>
      <c r="N15" s="462"/>
      <c r="O15" s="465"/>
      <c r="P15" s="481"/>
      <c r="Q15" s="462"/>
      <c r="R15" s="465"/>
    </row>
    <row r="16" spans="2:18" ht="20.100000000000001" customHeight="1">
      <c r="B16" s="466"/>
      <c r="C16" s="462"/>
      <c r="D16" s="463"/>
      <c r="E16" s="463"/>
      <c r="F16" s="463"/>
      <c r="G16" s="463"/>
      <c r="H16" s="464"/>
      <c r="I16" s="464"/>
      <c r="J16" s="462"/>
      <c r="K16" s="462"/>
      <c r="L16" s="479"/>
      <c r="M16" s="481"/>
      <c r="N16" s="462"/>
      <c r="O16" s="465"/>
      <c r="P16" s="481"/>
      <c r="Q16" s="462"/>
      <c r="R16" s="465"/>
    </row>
    <row r="17" spans="2:18" ht="20.100000000000001" customHeight="1">
      <c r="B17" s="466"/>
      <c r="C17" s="462"/>
      <c r="D17" s="463"/>
      <c r="E17" s="463"/>
      <c r="F17" s="463"/>
      <c r="G17" s="463"/>
      <c r="H17" s="464"/>
      <c r="I17" s="464"/>
      <c r="J17" s="462"/>
      <c r="K17" s="462"/>
      <c r="L17" s="479"/>
      <c r="M17" s="481"/>
      <c r="N17" s="462"/>
      <c r="O17" s="465"/>
      <c r="P17" s="481"/>
      <c r="Q17" s="462"/>
      <c r="R17" s="465"/>
    </row>
    <row r="18" spans="2:18" ht="20.100000000000001" customHeight="1">
      <c r="B18" s="466"/>
      <c r="C18" s="462"/>
      <c r="D18" s="463"/>
      <c r="E18" s="463"/>
      <c r="F18" s="463"/>
      <c r="G18" s="463"/>
      <c r="H18" s="464"/>
      <c r="I18" s="464"/>
      <c r="J18" s="462"/>
      <c r="K18" s="462"/>
      <c r="L18" s="479"/>
      <c r="M18" s="481"/>
      <c r="N18" s="462"/>
      <c r="O18" s="465"/>
      <c r="P18" s="481"/>
      <c r="Q18" s="462"/>
      <c r="R18" s="465"/>
    </row>
    <row r="19" spans="2:18" ht="20.100000000000001" customHeight="1">
      <c r="B19" s="466"/>
      <c r="C19" s="462"/>
      <c r="D19" s="463"/>
      <c r="E19" s="463"/>
      <c r="F19" s="463"/>
      <c r="G19" s="463"/>
      <c r="H19" s="464"/>
      <c r="I19" s="464"/>
      <c r="J19" s="462"/>
      <c r="K19" s="462"/>
      <c r="L19" s="479"/>
      <c r="M19" s="481"/>
      <c r="N19" s="462"/>
      <c r="O19" s="465"/>
      <c r="P19" s="481"/>
      <c r="Q19" s="462"/>
      <c r="R19" s="465"/>
    </row>
    <row r="20" spans="2:18" ht="20.100000000000001" customHeight="1">
      <c r="B20" s="466"/>
      <c r="C20" s="462"/>
      <c r="D20" s="463"/>
      <c r="E20" s="463"/>
      <c r="F20" s="463"/>
      <c r="G20" s="463"/>
      <c r="H20" s="464"/>
      <c r="I20" s="464"/>
      <c r="J20" s="462"/>
      <c r="K20" s="462"/>
      <c r="L20" s="479"/>
      <c r="M20" s="481"/>
      <c r="N20" s="462"/>
      <c r="O20" s="465"/>
      <c r="P20" s="481"/>
      <c r="Q20" s="462"/>
      <c r="R20" s="465"/>
    </row>
    <row r="21" spans="2:18" ht="20.100000000000001" customHeight="1">
      <c r="B21" s="466"/>
      <c r="C21" s="462"/>
      <c r="D21" s="463"/>
      <c r="E21" s="463"/>
      <c r="F21" s="463"/>
      <c r="G21" s="463"/>
      <c r="H21" s="464"/>
      <c r="I21" s="464"/>
      <c r="J21" s="462"/>
      <c r="K21" s="462"/>
      <c r="L21" s="479"/>
      <c r="M21" s="481"/>
      <c r="N21" s="462"/>
      <c r="O21" s="465"/>
      <c r="P21" s="481"/>
      <c r="Q21" s="462"/>
      <c r="R21" s="465"/>
    </row>
    <row r="22" spans="2:18" ht="20.100000000000001" customHeight="1">
      <c r="B22" s="466"/>
      <c r="C22" s="462"/>
      <c r="D22" s="463"/>
      <c r="E22" s="463"/>
      <c r="F22" s="463"/>
      <c r="G22" s="463"/>
      <c r="H22" s="464"/>
      <c r="I22" s="464"/>
      <c r="J22" s="462"/>
      <c r="K22" s="462"/>
      <c r="L22" s="479"/>
      <c r="M22" s="481"/>
      <c r="N22" s="462"/>
      <c r="O22" s="465"/>
      <c r="P22" s="481"/>
      <c r="Q22" s="462"/>
      <c r="R22" s="465"/>
    </row>
    <row r="23" spans="2:18" ht="20.100000000000001" customHeight="1">
      <c r="B23" s="466"/>
      <c r="C23" s="462"/>
      <c r="D23" s="463"/>
      <c r="E23" s="463"/>
      <c r="F23" s="463"/>
      <c r="G23" s="463"/>
      <c r="H23" s="464"/>
      <c r="I23" s="464"/>
      <c r="J23" s="462"/>
      <c r="K23" s="462"/>
      <c r="L23" s="479"/>
      <c r="M23" s="481"/>
      <c r="N23" s="462"/>
      <c r="O23" s="465"/>
      <c r="P23" s="481"/>
      <c r="Q23" s="462"/>
      <c r="R23" s="465"/>
    </row>
    <row r="24" spans="2:18" ht="20.100000000000001" customHeight="1" thickBot="1">
      <c r="B24" s="467"/>
      <c r="C24" s="468"/>
      <c r="D24" s="469"/>
      <c r="E24" s="469"/>
      <c r="F24" s="469"/>
      <c r="G24" s="469"/>
      <c r="H24" s="470"/>
      <c r="I24" s="470"/>
      <c r="J24" s="468"/>
      <c r="K24" s="468"/>
      <c r="L24" s="480"/>
      <c r="M24" s="482"/>
      <c r="N24" s="468"/>
      <c r="O24" s="471"/>
      <c r="P24" s="482"/>
      <c r="Q24" s="468"/>
      <c r="R24" s="471"/>
    </row>
    <row r="26" spans="2:18" ht="12.75">
      <c r="C26" s="472" t="s">
        <v>339</v>
      </c>
      <c r="D26" s="453"/>
    </row>
    <row r="27" spans="2:18" ht="12.75">
      <c r="C27" s="473" t="s">
        <v>402</v>
      </c>
      <c r="D27" s="454"/>
    </row>
    <row r="28" spans="2:18" ht="12.75">
      <c r="C28" s="474" t="s">
        <v>375</v>
      </c>
    </row>
    <row r="29" spans="2:18" ht="12.75">
      <c r="C29" s="475" t="s">
        <v>1039</v>
      </c>
    </row>
    <row r="30" spans="2:18" ht="12.75">
      <c r="C30" s="476" t="s">
        <v>1040</v>
      </c>
    </row>
    <row r="31" spans="2:18" ht="12.75">
      <c r="C31" s="476" t="s">
        <v>1041</v>
      </c>
    </row>
  </sheetData>
  <mergeCells count="21">
    <mergeCell ref="P9:R9"/>
    <mergeCell ref="B10:B11"/>
    <mergeCell ref="C10:C11"/>
    <mergeCell ref="D10:D11"/>
    <mergeCell ref="E10:E11"/>
    <mergeCell ref="F10:F11"/>
    <mergeCell ref="M10:M11"/>
    <mergeCell ref="P10:P11"/>
    <mergeCell ref="Q10:Q11"/>
    <mergeCell ref="R10:R11"/>
    <mergeCell ref="B2:D2"/>
    <mergeCell ref="C4:D4"/>
    <mergeCell ref="B9:L9"/>
    <mergeCell ref="M9:O9"/>
    <mergeCell ref="G10:G11"/>
    <mergeCell ref="H10:I10"/>
    <mergeCell ref="J10:J11"/>
    <mergeCell ref="K10:K11"/>
    <mergeCell ref="L10:L11"/>
    <mergeCell ref="N10:N11"/>
    <mergeCell ref="O10:O11"/>
  </mergeCells>
  <dataValidations count="6">
    <dataValidation allowBlank="1" showInputMessage="1" showErrorMessage="1" promptTitle="Área de gestão" sqref="C10:C11" xr:uid="{C0F5E9EF-FDBC-4D94-B20C-E2C153C4039F}"/>
    <dataValidation allowBlank="1" showInputMessage="1" showErrorMessage="1" promptTitle="Atividade" sqref="D10:D11" xr:uid="{5FD1335E-99BE-411A-8800-CD8718DF5270}"/>
    <dataValidation allowBlank="1" showInputMessage="1" showErrorMessage="1" promptTitle="Objetivo " sqref="E10:E11" xr:uid="{5F75A798-D578-45E0-9C4A-1EDF8B68E4FF}"/>
    <dataValidation allowBlank="1" showInputMessage="1" showErrorMessage="1" promptTitle="Meta" sqref="F10:F11" xr:uid="{EB5D3299-D3F0-4EDF-81A6-11E76DE9886C}"/>
    <dataValidation allowBlank="1" showInputMessage="1" showErrorMessage="1" promptTitle="Indicador" sqref="G10:G11" xr:uid="{588D6207-07EA-4F7B-B791-74B85971DB69}"/>
    <dataValidation allowBlank="1" showInputMessage="1" showErrorMessage="1" promptTitle="Calendarização" sqref="H10:I10" xr:uid="{44033C6F-BF40-4822-B1B6-E638E4DD510F}"/>
  </dataValidations>
  <pageMargins left="0.7" right="0.7" top="0.75" bottom="0.75" header="0.3" footer="0.3"/>
  <pageSetup paperSize="9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6AEE6-223B-4A8E-BCEF-053C9D51A1E2}">
  <sheetPr>
    <tabColor rgb="FF00B0F0"/>
  </sheetPr>
  <dimension ref="B2:AV42"/>
  <sheetViews>
    <sheetView showGridLines="0" zoomScaleNormal="100" workbookViewId="0">
      <selection activeCell="I9" sqref="I9"/>
    </sheetView>
  </sheetViews>
  <sheetFormatPr defaultColWidth="8.85546875" defaultRowHeight="14.25"/>
  <cols>
    <col min="1" max="1" width="3.7109375" style="97" customWidth="1"/>
    <col min="2" max="2" width="46.5703125" style="97" customWidth="1"/>
    <col min="3" max="3" width="25.42578125" style="97" customWidth="1"/>
    <col min="4" max="4" width="20.42578125" style="97" customWidth="1"/>
    <col min="5" max="10" width="14.5703125" style="97" customWidth="1"/>
    <col min="11" max="12" width="10.5703125" style="97" customWidth="1"/>
    <col min="13" max="44" width="14.5703125" style="97" customWidth="1"/>
    <col min="45" max="48" width="15.5703125" style="97" customWidth="1"/>
    <col min="49" max="16384" width="8.85546875" style="97"/>
  </cols>
  <sheetData>
    <row r="2" spans="2:4" ht="15" customHeight="1">
      <c r="B2" s="84" t="s">
        <v>1065</v>
      </c>
      <c r="C2" s="85"/>
      <c r="D2" s="86"/>
    </row>
    <row r="3" spans="2:4" ht="15" customHeight="1">
      <c r="B3" s="87"/>
      <c r="C3" s="88" t="s">
        <v>1042</v>
      </c>
      <c r="D3" s="86"/>
    </row>
    <row r="4" spans="2:4" ht="15" customHeight="1">
      <c r="B4" s="87"/>
      <c r="C4" s="87"/>
      <c r="D4" s="87"/>
    </row>
    <row r="5" spans="2:4" ht="25.35" customHeight="1">
      <c r="B5" s="143" t="s">
        <v>9</v>
      </c>
      <c r="C5" s="583"/>
      <c r="D5" s="584"/>
    </row>
    <row r="6" spans="2:4" ht="25.35" customHeight="1">
      <c r="B6" s="143" t="s">
        <v>10</v>
      </c>
      <c r="C6" s="583"/>
      <c r="D6" s="584"/>
    </row>
    <row r="7" spans="2:4" ht="25.35" customHeight="1">
      <c r="B7" s="143" t="s">
        <v>1043</v>
      </c>
      <c r="C7" s="89">
        <v>2025</v>
      </c>
      <c r="D7" s="89" t="s">
        <v>290</v>
      </c>
    </row>
    <row r="8" spans="2:4" ht="25.35" customHeight="1">
      <c r="B8" s="144" t="s">
        <v>340</v>
      </c>
      <c r="C8" s="145"/>
      <c r="D8" s="145"/>
    </row>
    <row r="9" spans="2:4" ht="25.35" customHeight="1">
      <c r="B9" s="146" t="s">
        <v>341</v>
      </c>
      <c r="C9" s="147">
        <f>R35</f>
        <v>0</v>
      </c>
      <c r="D9" s="148"/>
    </row>
    <row r="10" spans="2:4" ht="45" customHeight="1">
      <c r="B10" s="149" t="s">
        <v>1044</v>
      </c>
      <c r="C10" s="147">
        <f>Q35+'[1]11_Ações I&amp;D'!P36</f>
        <v>0</v>
      </c>
      <c r="D10" s="148"/>
    </row>
    <row r="11" spans="2:4" ht="25.35" customHeight="1">
      <c r="B11" s="149" t="s">
        <v>342</v>
      </c>
      <c r="C11" s="147">
        <f>SUMIF(F30:F34,"sim",R30:R34)</f>
        <v>0</v>
      </c>
      <c r="D11" s="150" t="str">
        <f>IFERROR(C11/C9,"")</f>
        <v/>
      </c>
    </row>
    <row r="12" spans="2:4" ht="25.35" customHeight="1">
      <c r="B12" s="146" t="s">
        <v>291</v>
      </c>
      <c r="C12" s="151">
        <v>0</v>
      </c>
      <c r="D12" s="152"/>
    </row>
    <row r="13" spans="2:4" ht="25.35" customHeight="1">
      <c r="B13" s="146" t="s">
        <v>1045</v>
      </c>
      <c r="C13" s="147">
        <f>R35</f>
        <v>0</v>
      </c>
      <c r="D13" s="153"/>
    </row>
    <row r="14" spans="2:4" ht="25.35" customHeight="1">
      <c r="B14" s="144" t="s">
        <v>343</v>
      </c>
      <c r="C14" s="154"/>
      <c r="D14" s="155"/>
    </row>
    <row r="15" spans="2:4" ht="25.35" customHeight="1">
      <c r="B15" s="90" t="s">
        <v>344</v>
      </c>
      <c r="C15" s="91">
        <f>X35</f>
        <v>0</v>
      </c>
      <c r="D15" s="92" t="s">
        <v>1046</v>
      </c>
    </row>
    <row r="16" spans="2:4" ht="25.35" customHeight="1">
      <c r="B16" s="93" t="s">
        <v>345</v>
      </c>
      <c r="C16" s="91">
        <f>AF35+'[1]11_Ações I&amp;D'!AE36</f>
        <v>0</v>
      </c>
      <c r="D16" s="92" t="s">
        <v>1046</v>
      </c>
    </row>
    <row r="17" spans="2:48" ht="25.35" customHeight="1">
      <c r="B17" s="156" t="s">
        <v>346</v>
      </c>
      <c r="C17" s="157"/>
      <c r="D17" s="157"/>
    </row>
    <row r="18" spans="2:48" ht="25.35" customHeight="1">
      <c r="B18" s="94" t="s">
        <v>347</v>
      </c>
      <c r="C18" s="95">
        <v>0</v>
      </c>
      <c r="D18" s="96"/>
      <c r="E18" s="86"/>
      <c r="F18" s="86"/>
    </row>
    <row r="19" spans="2:48" ht="25.35" customHeight="1">
      <c r="B19" s="94" t="s">
        <v>348</v>
      </c>
      <c r="C19" s="98">
        <f>AI35</f>
        <v>0</v>
      </c>
      <c r="D19" s="96"/>
      <c r="E19" s="86"/>
      <c r="F19" s="86"/>
    </row>
    <row r="20" spans="2:48" ht="25.35" customHeight="1">
      <c r="B20" s="94" t="s">
        <v>349</v>
      </c>
      <c r="C20" s="98">
        <f>AI35</f>
        <v>0</v>
      </c>
      <c r="D20" s="99" t="e">
        <f>C20/C18</f>
        <v>#DIV/0!</v>
      </c>
      <c r="E20" s="86"/>
      <c r="F20" s="86"/>
    </row>
    <row r="21" spans="2:48" ht="25.35" customHeight="1">
      <c r="B21" s="100" t="s">
        <v>1047</v>
      </c>
      <c r="C21" s="98">
        <f>AQ35+'[1]11_Ações I&amp;D'!AP36</f>
        <v>0</v>
      </c>
      <c r="D21" s="101" t="e">
        <f>C21/C18</f>
        <v>#DIV/0!</v>
      </c>
      <c r="E21" s="86"/>
      <c r="F21" s="86"/>
    </row>
    <row r="22" spans="2:48" ht="25.35" customHeight="1">
      <c r="B22" s="100" t="s">
        <v>1048</v>
      </c>
      <c r="C22" s="98">
        <f>AJ35</f>
        <v>0</v>
      </c>
      <c r="D22" s="102" t="e">
        <f>C22/C20</f>
        <v>#DIV/0!</v>
      </c>
      <c r="E22" s="103"/>
      <c r="F22" s="86"/>
      <c r="AE22" s="104"/>
    </row>
    <row r="23" spans="2:48" ht="25.35" customHeight="1">
      <c r="B23" s="94" t="s">
        <v>197</v>
      </c>
      <c r="C23" s="95">
        <v>0</v>
      </c>
      <c r="D23" s="105" t="s">
        <v>166</v>
      </c>
      <c r="E23" s="86"/>
      <c r="F23" s="86"/>
    </row>
    <row r="24" spans="2:48" ht="25.35" customHeight="1">
      <c r="B24" s="94" t="s">
        <v>1049</v>
      </c>
      <c r="C24" s="98">
        <f>AU35</f>
        <v>0</v>
      </c>
      <c r="D24" s="105" t="s">
        <v>166</v>
      </c>
      <c r="E24" s="86"/>
      <c r="F24" s="86"/>
    </row>
    <row r="25" spans="2:48" ht="25.35" customHeight="1">
      <c r="B25" s="94" t="s">
        <v>350</v>
      </c>
      <c r="C25" s="106" t="s">
        <v>166</v>
      </c>
      <c r="D25" s="107" t="e">
        <f>C19/C13</f>
        <v>#DIV/0!</v>
      </c>
      <c r="E25" s="108"/>
      <c r="F25" s="109"/>
      <c r="G25" s="109"/>
      <c r="H25" s="109"/>
      <c r="I25" s="109"/>
      <c r="J25" s="109"/>
      <c r="K25" s="110"/>
      <c r="L25" s="110"/>
      <c r="M25" s="483"/>
      <c r="N25" s="483"/>
      <c r="O25" s="483"/>
      <c r="P25" s="483"/>
      <c r="Q25" s="483"/>
      <c r="R25" s="483"/>
      <c r="S25" s="483"/>
      <c r="T25" s="483"/>
      <c r="U25" s="483"/>
      <c r="W25" s="111"/>
      <c r="X25" s="111"/>
      <c r="Y25" s="111"/>
      <c r="AH25" s="112"/>
    </row>
    <row r="26" spans="2:48" ht="15" customHeight="1">
      <c r="B26" s="113"/>
      <c r="C26" s="114"/>
      <c r="D26" s="115"/>
      <c r="E26" s="86"/>
      <c r="F26" s="86"/>
      <c r="M26" s="484"/>
      <c r="N26" s="484"/>
      <c r="O26" s="484"/>
      <c r="P26" s="484"/>
      <c r="Q26" s="484"/>
      <c r="R26" s="484"/>
      <c r="S26" s="484"/>
      <c r="T26" s="483"/>
      <c r="U26" s="483"/>
      <c r="W26" s="111"/>
      <c r="X26" s="111"/>
      <c r="Y26" s="111"/>
      <c r="AH26" s="112"/>
    </row>
    <row r="27" spans="2:48" ht="20.25" customHeight="1" thickBot="1">
      <c r="B27" s="585" t="s">
        <v>351</v>
      </c>
      <c r="C27" s="585"/>
      <c r="D27" s="585"/>
      <c r="E27" s="585"/>
      <c r="F27" s="585"/>
      <c r="G27" s="585"/>
      <c r="H27" s="585"/>
      <c r="I27" s="585"/>
      <c r="J27" s="585"/>
      <c r="K27" s="585"/>
      <c r="L27" s="585"/>
      <c r="M27" s="585"/>
      <c r="N27" s="585"/>
      <c r="O27" s="585"/>
      <c r="P27" s="585"/>
      <c r="Q27" s="585"/>
      <c r="R27" s="585"/>
      <c r="S27" s="585"/>
      <c r="T27" s="585"/>
      <c r="U27" s="585"/>
      <c r="V27" s="585"/>
      <c r="W27" s="587" t="s">
        <v>1050</v>
      </c>
      <c r="X27" s="588"/>
      <c r="Y27" s="588"/>
      <c r="Z27" s="588"/>
      <c r="AA27" s="588"/>
      <c r="AB27" s="588"/>
      <c r="AC27" s="588"/>
      <c r="AD27" s="588"/>
      <c r="AE27" s="588"/>
      <c r="AF27" s="588"/>
      <c r="AG27" s="588"/>
      <c r="AH27" s="589" t="str">
        <f>"RAA "&amp;C7</f>
        <v>RAA 2025</v>
      </c>
      <c r="AI27" s="590"/>
      <c r="AJ27" s="590"/>
      <c r="AK27" s="590"/>
      <c r="AL27" s="590"/>
      <c r="AM27" s="590"/>
      <c r="AN27" s="590"/>
      <c r="AO27" s="590"/>
      <c r="AP27" s="590"/>
      <c r="AQ27" s="590"/>
      <c r="AR27" s="590"/>
      <c r="AS27" s="590"/>
      <c r="AT27" s="590"/>
      <c r="AU27" s="590"/>
      <c r="AV27" s="590"/>
    </row>
    <row r="28" spans="2:48" ht="28.5" customHeight="1" thickBot="1">
      <c r="B28" s="586"/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7" t="s">
        <v>352</v>
      </c>
      <c r="X28" s="588"/>
      <c r="Y28" s="588"/>
      <c r="Z28" s="588"/>
      <c r="AA28" s="588"/>
      <c r="AB28" s="588"/>
      <c r="AC28" s="588"/>
      <c r="AD28" s="588"/>
      <c r="AE28" s="588"/>
      <c r="AF28" s="588"/>
      <c r="AG28" s="591"/>
      <c r="AH28" s="592" t="s">
        <v>352</v>
      </c>
      <c r="AI28" s="593"/>
      <c r="AJ28" s="593"/>
      <c r="AK28" s="593"/>
      <c r="AL28" s="593"/>
      <c r="AM28" s="593"/>
      <c r="AN28" s="593"/>
      <c r="AO28" s="593"/>
      <c r="AP28" s="593"/>
      <c r="AQ28" s="593"/>
      <c r="AR28" s="594"/>
      <c r="AS28" s="592" t="s">
        <v>353</v>
      </c>
      <c r="AT28" s="593"/>
      <c r="AU28" s="593"/>
      <c r="AV28" s="593"/>
    </row>
    <row r="29" spans="2:48" ht="83.25" customHeight="1">
      <c r="B29" s="191" t="s">
        <v>354</v>
      </c>
      <c r="C29" s="191" t="s">
        <v>11</v>
      </c>
      <c r="D29" s="192" t="s">
        <v>1051</v>
      </c>
      <c r="E29" s="191" t="s">
        <v>1052</v>
      </c>
      <c r="F29" s="191" t="s">
        <v>1053</v>
      </c>
      <c r="G29" s="191" t="s">
        <v>12</v>
      </c>
      <c r="H29" s="191" t="s">
        <v>355</v>
      </c>
      <c r="I29" s="191" t="s">
        <v>356</v>
      </c>
      <c r="J29" s="192" t="s">
        <v>1054</v>
      </c>
      <c r="K29" s="191" t="s">
        <v>357</v>
      </c>
      <c r="L29" s="194" t="s">
        <v>358</v>
      </c>
      <c r="M29" s="191" t="s">
        <v>359</v>
      </c>
      <c r="N29" s="191" t="s">
        <v>360</v>
      </c>
      <c r="O29" s="191" t="s">
        <v>361</v>
      </c>
      <c r="P29" s="191" t="s">
        <v>1055</v>
      </c>
      <c r="Q29" s="191" t="s">
        <v>362</v>
      </c>
      <c r="R29" s="191" t="s">
        <v>1056</v>
      </c>
      <c r="S29" s="191" t="s">
        <v>294</v>
      </c>
      <c r="T29" s="191" t="s">
        <v>363</v>
      </c>
      <c r="U29" s="191" t="s">
        <v>364</v>
      </c>
      <c r="V29" s="191" t="s">
        <v>365</v>
      </c>
      <c r="W29" s="116" t="s">
        <v>366</v>
      </c>
      <c r="X29" s="116" t="s">
        <v>367</v>
      </c>
      <c r="Y29" s="116" t="s">
        <v>295</v>
      </c>
      <c r="Z29" s="116" t="s">
        <v>13</v>
      </c>
      <c r="AA29" s="116" t="s">
        <v>368</v>
      </c>
      <c r="AB29" s="116" t="s">
        <v>369</v>
      </c>
      <c r="AC29" s="116" t="s">
        <v>370</v>
      </c>
      <c r="AD29" s="116" t="s">
        <v>14</v>
      </c>
      <c r="AE29" s="117" t="s">
        <v>15</v>
      </c>
      <c r="AF29" s="117" t="s">
        <v>371</v>
      </c>
      <c r="AG29" s="118" t="s">
        <v>1057</v>
      </c>
      <c r="AH29" s="119" t="s">
        <v>366</v>
      </c>
      <c r="AI29" s="119" t="s">
        <v>367</v>
      </c>
      <c r="AJ29" s="119" t="s">
        <v>295</v>
      </c>
      <c r="AK29" s="119" t="s">
        <v>13</v>
      </c>
      <c r="AL29" s="119" t="s">
        <v>368</v>
      </c>
      <c r="AM29" s="119" t="s">
        <v>369</v>
      </c>
      <c r="AN29" s="119" t="s">
        <v>370</v>
      </c>
      <c r="AO29" s="119" t="s">
        <v>14</v>
      </c>
      <c r="AP29" s="120" t="s">
        <v>15</v>
      </c>
      <c r="AQ29" s="120" t="s">
        <v>371</v>
      </c>
      <c r="AR29" s="120" t="s">
        <v>1058</v>
      </c>
      <c r="AS29" s="121" t="s">
        <v>372</v>
      </c>
      <c r="AT29" s="121" t="s">
        <v>385</v>
      </c>
      <c r="AU29" s="121" t="s">
        <v>373</v>
      </c>
      <c r="AV29" s="121" t="s">
        <v>5</v>
      </c>
    </row>
    <row r="30" spans="2:48" ht="20.100000000000001" customHeight="1">
      <c r="B30" s="485"/>
      <c r="C30" s="485"/>
      <c r="D30" s="485"/>
      <c r="E30" s="485"/>
      <c r="F30" s="485"/>
      <c r="G30" s="485"/>
      <c r="H30" s="485"/>
      <c r="I30" s="485"/>
      <c r="J30" s="485"/>
      <c r="K30" s="485"/>
      <c r="L30" s="485"/>
      <c r="M30" s="485"/>
      <c r="N30" s="485"/>
      <c r="O30" s="485"/>
      <c r="P30" s="485"/>
      <c r="Q30" s="485"/>
      <c r="R30" s="485"/>
      <c r="S30" s="485"/>
      <c r="T30" s="485"/>
      <c r="U30" s="485"/>
      <c r="V30" s="485"/>
      <c r="W30" s="485"/>
      <c r="X30" s="485"/>
      <c r="Y30" s="485"/>
      <c r="Z30" s="485"/>
      <c r="AA30" s="485"/>
      <c r="AB30" s="485"/>
      <c r="AC30" s="485"/>
      <c r="AD30" s="485"/>
      <c r="AE30" s="485"/>
      <c r="AF30" s="485"/>
      <c r="AG30" s="485"/>
      <c r="AH30" s="485"/>
      <c r="AI30" s="485"/>
      <c r="AJ30" s="485"/>
      <c r="AK30" s="485"/>
      <c r="AL30" s="485"/>
      <c r="AM30" s="485"/>
      <c r="AN30" s="485"/>
      <c r="AO30" s="485"/>
      <c r="AP30" s="485"/>
      <c r="AQ30" s="485"/>
      <c r="AR30" s="485"/>
      <c r="AS30" s="485"/>
      <c r="AT30" s="485"/>
      <c r="AU30" s="485"/>
      <c r="AV30" s="485"/>
    </row>
    <row r="31" spans="2:48" ht="20.100000000000001" customHeight="1">
      <c r="B31" s="485"/>
      <c r="C31" s="485"/>
      <c r="D31" s="485"/>
      <c r="E31" s="485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485"/>
      <c r="Q31" s="485"/>
      <c r="R31" s="485"/>
      <c r="S31" s="485"/>
      <c r="T31" s="485"/>
      <c r="U31" s="485"/>
      <c r="V31" s="485"/>
      <c r="W31" s="485"/>
      <c r="X31" s="485"/>
      <c r="Y31" s="485"/>
      <c r="Z31" s="485"/>
      <c r="AA31" s="485"/>
      <c r="AB31" s="485"/>
      <c r="AC31" s="485"/>
      <c r="AD31" s="485"/>
      <c r="AE31" s="485"/>
      <c r="AF31" s="485"/>
      <c r="AG31" s="485"/>
      <c r="AH31" s="485"/>
      <c r="AI31" s="485"/>
      <c r="AJ31" s="485"/>
      <c r="AK31" s="485"/>
      <c r="AL31" s="485"/>
      <c r="AM31" s="485"/>
      <c r="AN31" s="485"/>
      <c r="AO31" s="485"/>
      <c r="AP31" s="485"/>
      <c r="AQ31" s="485"/>
      <c r="AR31" s="485"/>
      <c r="AS31" s="485"/>
      <c r="AT31" s="485"/>
      <c r="AU31" s="485"/>
      <c r="AV31" s="485"/>
    </row>
    <row r="32" spans="2:48" ht="20.100000000000001" customHeight="1">
      <c r="B32" s="485"/>
      <c r="C32" s="485"/>
      <c r="D32" s="485"/>
      <c r="E32" s="485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485"/>
      <c r="AB32" s="485"/>
      <c r="AC32" s="485"/>
      <c r="AD32" s="485"/>
      <c r="AE32" s="485"/>
      <c r="AF32" s="485"/>
      <c r="AG32" s="485"/>
      <c r="AH32" s="485"/>
      <c r="AI32" s="485"/>
      <c r="AJ32" s="485"/>
      <c r="AK32" s="485"/>
      <c r="AL32" s="485"/>
      <c r="AM32" s="485"/>
      <c r="AN32" s="485"/>
      <c r="AO32" s="485"/>
      <c r="AP32" s="485"/>
      <c r="AQ32" s="485"/>
      <c r="AR32" s="485"/>
      <c r="AS32" s="485"/>
      <c r="AT32" s="485"/>
      <c r="AU32" s="485"/>
      <c r="AV32" s="485"/>
    </row>
    <row r="33" spans="2:48" ht="20.100000000000001" customHeight="1">
      <c r="B33" s="485"/>
      <c r="C33" s="485"/>
      <c r="D33" s="485"/>
      <c r="E33" s="485"/>
      <c r="F33" s="485"/>
      <c r="G33" s="485"/>
      <c r="H33" s="485"/>
      <c r="I33" s="485"/>
      <c r="J33" s="485"/>
      <c r="K33" s="485"/>
      <c r="L33" s="485"/>
      <c r="M33" s="485"/>
      <c r="N33" s="485"/>
      <c r="O33" s="485"/>
      <c r="P33" s="485"/>
      <c r="Q33" s="485"/>
      <c r="R33" s="485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5"/>
      <c r="AD33" s="485"/>
      <c r="AE33" s="485"/>
      <c r="AF33" s="485"/>
      <c r="AG33" s="485"/>
      <c r="AH33" s="485"/>
      <c r="AI33" s="485"/>
      <c r="AJ33" s="485"/>
      <c r="AK33" s="485"/>
      <c r="AL33" s="485"/>
      <c r="AM33" s="485"/>
      <c r="AN33" s="485"/>
      <c r="AO33" s="485"/>
      <c r="AP33" s="485"/>
      <c r="AQ33" s="485"/>
      <c r="AR33" s="485"/>
      <c r="AS33" s="485"/>
      <c r="AT33" s="485"/>
      <c r="AU33" s="485"/>
      <c r="AV33" s="485"/>
    </row>
    <row r="34" spans="2:48" ht="20.100000000000001" customHeight="1">
      <c r="B34" s="485"/>
      <c r="C34" s="485"/>
      <c r="D34" s="485"/>
      <c r="E34" s="485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H34" s="485"/>
      <c r="AI34" s="485"/>
      <c r="AJ34" s="485"/>
      <c r="AK34" s="485"/>
      <c r="AL34" s="485"/>
      <c r="AM34" s="485"/>
      <c r="AN34" s="485"/>
      <c r="AO34" s="485"/>
      <c r="AP34" s="485"/>
      <c r="AQ34" s="485"/>
      <c r="AR34" s="485"/>
      <c r="AS34" s="485"/>
      <c r="AT34" s="485"/>
      <c r="AU34" s="485"/>
      <c r="AV34" s="485"/>
    </row>
    <row r="35" spans="2:48" ht="25.35" customHeight="1" thickBot="1">
      <c r="B35" s="122" t="s">
        <v>374</v>
      </c>
      <c r="C35" s="123"/>
      <c r="D35" s="123"/>
      <c r="E35" s="123"/>
      <c r="F35" s="123"/>
      <c r="G35" s="123"/>
      <c r="H35" s="123"/>
      <c r="I35" s="123"/>
      <c r="J35" s="123"/>
      <c r="K35" s="124"/>
      <c r="L35" s="124"/>
      <c r="M35" s="123"/>
      <c r="N35" s="123"/>
      <c r="O35" s="123"/>
      <c r="P35" s="123"/>
      <c r="Q35" s="125">
        <f>SUM(Q30:Q34)</f>
        <v>0</v>
      </c>
      <c r="R35" s="125">
        <f>SUM(R30:R34)</f>
        <v>0</v>
      </c>
      <c r="S35" s="125">
        <f>SUM(S30:S34)</f>
        <v>0</v>
      </c>
      <c r="T35" s="123"/>
      <c r="U35" s="123"/>
      <c r="V35" s="123"/>
      <c r="W35" s="126"/>
      <c r="X35" s="127">
        <f>SUM(X30:X34)</f>
        <v>0</v>
      </c>
      <c r="Y35" s="127">
        <f>SUM(Y30:Y34)</f>
        <v>0</v>
      </c>
      <c r="Z35" s="128"/>
      <c r="AA35" s="128"/>
      <c r="AB35" s="129"/>
      <c r="AC35" s="128"/>
      <c r="AD35" s="130"/>
      <c r="AE35" s="128"/>
      <c r="AF35" s="127">
        <f>SUM(AF30:AF34)</f>
        <v>0</v>
      </c>
      <c r="AG35" s="128"/>
      <c r="AH35" s="126"/>
      <c r="AI35" s="127">
        <f>SUM(AI30:AI34)</f>
        <v>0</v>
      </c>
      <c r="AJ35" s="127">
        <f>SUM(AJ30:AJ34)</f>
        <v>0</v>
      </c>
      <c r="AK35" s="128"/>
      <c r="AL35" s="128"/>
      <c r="AM35" s="129"/>
      <c r="AN35" s="128"/>
      <c r="AO35" s="130"/>
      <c r="AP35" s="128"/>
      <c r="AQ35" s="127">
        <f>SUM(AQ30:AQ34)</f>
        <v>0</v>
      </c>
      <c r="AR35" s="128"/>
      <c r="AS35" s="128"/>
      <c r="AT35" s="128"/>
      <c r="AU35" s="127">
        <f>SUM(AU30:AU34)</f>
        <v>0</v>
      </c>
      <c r="AV35" s="486"/>
    </row>
    <row r="36" spans="2:48" ht="25.35" customHeight="1">
      <c r="C36" s="131"/>
      <c r="D36" s="131"/>
      <c r="E36" s="131"/>
      <c r="F36" s="131"/>
      <c r="G36" s="131"/>
      <c r="H36" s="131"/>
      <c r="I36" s="131"/>
      <c r="J36" s="131"/>
      <c r="K36" s="132"/>
      <c r="L36" s="132"/>
      <c r="M36" s="131"/>
      <c r="N36" s="131"/>
      <c r="O36" s="131"/>
      <c r="P36" s="131"/>
      <c r="Q36" s="133"/>
      <c r="R36" s="133"/>
      <c r="S36" s="133"/>
      <c r="T36" s="131"/>
      <c r="U36" s="131"/>
      <c r="V36" s="131"/>
      <c r="W36" s="134"/>
      <c r="X36" s="134"/>
      <c r="Y36" s="134"/>
      <c r="Z36" s="135"/>
      <c r="AA36" s="135"/>
      <c r="AB36" s="135"/>
      <c r="AC36" s="135"/>
      <c r="AD36" s="135"/>
      <c r="AE36" s="135"/>
      <c r="AF36" s="134"/>
      <c r="AG36" s="135"/>
      <c r="AH36" s="134"/>
      <c r="AI36" s="134"/>
      <c r="AJ36" s="134"/>
      <c r="AK36" s="135"/>
      <c r="AL36" s="135"/>
      <c r="AM36" s="135"/>
      <c r="AN36" s="135"/>
      <c r="AO36" s="135"/>
      <c r="AP36" s="135"/>
      <c r="AQ36" s="134"/>
      <c r="AR36" s="135"/>
      <c r="AS36" s="135"/>
      <c r="AT36" s="135"/>
      <c r="AU36" s="134"/>
    </row>
    <row r="37" spans="2:48" ht="15" customHeight="1">
      <c r="B37" s="136" t="s">
        <v>339</v>
      </c>
      <c r="H37" s="137"/>
      <c r="W37" s="138"/>
    </row>
    <row r="38" spans="2:48" ht="15" customHeight="1">
      <c r="B38" s="139" t="s">
        <v>1059</v>
      </c>
      <c r="H38" s="137"/>
    </row>
    <row r="39" spans="2:48" ht="15" customHeight="1">
      <c r="B39" s="140" t="s">
        <v>1060</v>
      </c>
    </row>
    <row r="40" spans="2:48" ht="15" customHeight="1">
      <c r="B40" s="141" t="s">
        <v>1061</v>
      </c>
    </row>
    <row r="41" spans="2:48" ht="15" customHeight="1">
      <c r="B41" s="142" t="s">
        <v>1062</v>
      </c>
    </row>
    <row r="42" spans="2:48" ht="15" customHeight="1">
      <c r="B42" s="142" t="s">
        <v>1063</v>
      </c>
    </row>
  </sheetData>
  <mergeCells count="8">
    <mergeCell ref="C5:D5"/>
    <mergeCell ref="C6:D6"/>
    <mergeCell ref="B27:V28"/>
    <mergeCell ref="W27:AG27"/>
    <mergeCell ref="AH27:AV27"/>
    <mergeCell ref="W28:AG28"/>
    <mergeCell ref="AH28:AR28"/>
    <mergeCell ref="AS28:AV28"/>
  </mergeCells>
  <dataValidations count="2">
    <dataValidation type="list" allowBlank="1" showInputMessage="1" showErrorMessage="1" sqref="AS30:AT34" xr:uid="{24BCC739-418E-43EC-80CB-E08996647D3D}">
      <formula1>"Sim, Não"</formula1>
    </dataValidation>
    <dataValidation type="list" allowBlank="1" showInputMessage="1" showErrorMessage="1" sqref="M30:M34 O30:O34 F30:F34" xr:uid="{FCD5E640-FEFC-4CC2-8A6A-0EC8FC585042}">
      <formula1>"Sim,Não"</formula1>
    </dataValidation>
  </dataValidations>
  <hyperlinks>
    <hyperlink ref="C3" r:id="rId1" display="Critérios de Elegibilidade APA: " xr:uid="{A6F226A7-1834-43C5-89F8-6950A04B52C9}"/>
  </hyperlinks>
  <pageMargins left="0.7" right="0.7" top="0.75" bottom="0.75" header="0.3" footer="0.3"/>
  <pageSetup paperSize="9" orientation="landscape" horizontalDpi="4294967293"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31249-9918-4BF0-9AC4-CA73D17D07F6}">
  <sheetPr>
    <tabColor rgb="FF00B0F0"/>
  </sheetPr>
  <dimension ref="B2:AV45"/>
  <sheetViews>
    <sheetView showGridLines="0" zoomScaleNormal="100" workbookViewId="0">
      <selection activeCell="C44" sqref="C44"/>
    </sheetView>
  </sheetViews>
  <sheetFormatPr defaultColWidth="9.42578125" defaultRowHeight="14.25"/>
  <cols>
    <col min="1" max="1" width="3.7109375" style="158" customWidth="1"/>
    <col min="2" max="2" width="46.5703125" style="158" customWidth="1"/>
    <col min="3" max="3" width="25.42578125" style="158" customWidth="1"/>
    <col min="4" max="4" width="20.42578125" style="158" customWidth="1"/>
    <col min="5" max="44" width="14.5703125" style="158" customWidth="1"/>
    <col min="45" max="48" width="15.5703125" style="158" customWidth="1"/>
    <col min="49" max="16384" width="9.42578125" style="158"/>
  </cols>
  <sheetData>
    <row r="2" spans="2:4" ht="15" customHeight="1">
      <c r="B2" s="84" t="s">
        <v>1147</v>
      </c>
      <c r="C2" s="85"/>
      <c r="D2" s="86"/>
    </row>
    <row r="3" spans="2:4" ht="15" customHeight="1">
      <c r="B3" s="159" t="s">
        <v>1066</v>
      </c>
      <c r="C3" s="160"/>
      <c r="D3" s="161"/>
    </row>
    <row r="4" spans="2:4" ht="15" customHeight="1">
      <c r="B4" s="162"/>
      <c r="C4" s="163"/>
      <c r="D4" s="159"/>
    </row>
    <row r="5" spans="2:4" ht="25.35" customHeight="1">
      <c r="B5" s="182" t="s">
        <v>9</v>
      </c>
      <c r="C5" s="595"/>
      <c r="D5" s="596"/>
    </row>
    <row r="6" spans="2:4" ht="25.35" customHeight="1">
      <c r="B6" s="182" t="s">
        <v>10</v>
      </c>
      <c r="C6" s="595"/>
      <c r="D6" s="596"/>
    </row>
    <row r="7" spans="2:4" ht="25.35" customHeight="1">
      <c r="B7" s="182" t="s">
        <v>1043</v>
      </c>
      <c r="C7" s="164">
        <v>2025</v>
      </c>
      <c r="D7" s="164" t="s">
        <v>290</v>
      </c>
    </row>
    <row r="8" spans="2:4" ht="25.35" customHeight="1">
      <c r="B8" s="156" t="s">
        <v>340</v>
      </c>
      <c r="C8" s="183"/>
      <c r="D8" s="183"/>
    </row>
    <row r="9" spans="2:4" ht="25.35" customHeight="1">
      <c r="B9" s="187" t="s">
        <v>376</v>
      </c>
      <c r="C9" s="188">
        <v>0</v>
      </c>
      <c r="D9" s="148" t="s">
        <v>1046</v>
      </c>
    </row>
    <row r="10" spans="2:4" ht="45" customHeight="1">
      <c r="B10" s="187" t="s">
        <v>1067</v>
      </c>
      <c r="C10" s="189">
        <f>Q37+'[1]10_Ações SC&amp;E'!P34</f>
        <v>0</v>
      </c>
      <c r="D10" s="148" t="s">
        <v>1046</v>
      </c>
    </row>
    <row r="11" spans="2:4" ht="25.35" customHeight="1">
      <c r="B11" s="149" t="s">
        <v>1068</v>
      </c>
      <c r="C11" s="189">
        <f>SUMIF(F30:F36,"sim",R30:R36)</f>
        <v>0</v>
      </c>
      <c r="D11" s="150" t="str">
        <f>IFERROR(C11/C9,"")</f>
        <v/>
      </c>
    </row>
    <row r="12" spans="2:4" ht="25.35" customHeight="1">
      <c r="B12" s="187" t="s">
        <v>291</v>
      </c>
      <c r="C12" s="188">
        <v>0</v>
      </c>
      <c r="D12" s="152"/>
    </row>
    <row r="13" spans="2:4" ht="25.35" customHeight="1">
      <c r="B13" s="187" t="s">
        <v>1069</v>
      </c>
      <c r="C13" s="189">
        <f>R37</f>
        <v>0</v>
      </c>
      <c r="D13" s="190"/>
    </row>
    <row r="14" spans="2:4" ht="25.35" customHeight="1">
      <c r="B14" s="156" t="s">
        <v>343</v>
      </c>
      <c r="C14" s="184"/>
      <c r="D14" s="185"/>
    </row>
    <row r="15" spans="2:4" ht="25.35" customHeight="1">
      <c r="B15" s="93" t="s">
        <v>377</v>
      </c>
      <c r="C15" s="165">
        <f>X37</f>
        <v>0</v>
      </c>
      <c r="D15" s="92" t="s">
        <v>1046</v>
      </c>
    </row>
    <row r="16" spans="2:4" ht="25.35" customHeight="1">
      <c r="B16" s="93" t="s">
        <v>378</v>
      </c>
      <c r="C16" s="165">
        <f>AF37+'[1]10_Ações SC&amp;E'!AE34</f>
        <v>0</v>
      </c>
      <c r="D16" s="92" t="s">
        <v>1046</v>
      </c>
    </row>
    <row r="17" spans="2:48" ht="25.35" customHeight="1">
      <c r="B17" s="156" t="s">
        <v>346</v>
      </c>
      <c r="C17" s="186"/>
      <c r="D17" s="186"/>
    </row>
    <row r="18" spans="2:48" ht="25.35" customHeight="1">
      <c r="B18" s="100" t="s">
        <v>292</v>
      </c>
      <c r="C18" s="95">
        <v>0</v>
      </c>
      <c r="D18" s="96"/>
      <c r="E18" s="162"/>
      <c r="F18" s="162"/>
    </row>
    <row r="19" spans="2:48" ht="25.35" customHeight="1">
      <c r="B19" s="100" t="s">
        <v>348</v>
      </c>
      <c r="C19" s="98">
        <f>AI37</f>
        <v>0</v>
      </c>
      <c r="D19" s="96"/>
      <c r="E19" s="162"/>
      <c r="F19" s="162"/>
    </row>
    <row r="20" spans="2:48" ht="25.35" customHeight="1">
      <c r="B20" s="100" t="s">
        <v>379</v>
      </c>
      <c r="C20" s="98">
        <f>AI37</f>
        <v>0</v>
      </c>
      <c r="D20" s="99" t="e">
        <f>C20/C18</f>
        <v>#DIV/0!</v>
      </c>
      <c r="E20" s="162"/>
      <c r="F20" s="162"/>
    </row>
    <row r="21" spans="2:48" ht="25.35" customHeight="1">
      <c r="B21" s="100" t="s">
        <v>1070</v>
      </c>
      <c r="C21" s="98">
        <f>AQ37+'[1]10_Ações SC&amp;E'!AP34</f>
        <v>0</v>
      </c>
      <c r="D21" s="101" t="e">
        <f>C21/C18</f>
        <v>#DIV/0!</v>
      </c>
      <c r="E21" s="162"/>
      <c r="F21" s="162"/>
    </row>
    <row r="22" spans="2:48" ht="25.35" customHeight="1">
      <c r="B22" s="100" t="s">
        <v>380</v>
      </c>
      <c r="C22" s="98">
        <f>AJ37</f>
        <v>0</v>
      </c>
      <c r="D22" s="102" t="e">
        <f>C22/C20</f>
        <v>#DIV/0!</v>
      </c>
    </row>
    <row r="23" spans="2:48" ht="25.35" customHeight="1">
      <c r="B23" s="100" t="s">
        <v>197</v>
      </c>
      <c r="C23" s="95">
        <v>0</v>
      </c>
      <c r="D23" s="105" t="s">
        <v>166</v>
      </c>
    </row>
    <row r="24" spans="2:48" ht="25.35" customHeight="1">
      <c r="B24" s="100" t="s">
        <v>1049</v>
      </c>
      <c r="C24" s="98">
        <f>AU37</f>
        <v>0</v>
      </c>
      <c r="D24" s="105" t="s">
        <v>166</v>
      </c>
      <c r="E24" s="162"/>
      <c r="F24" s="162"/>
    </row>
    <row r="25" spans="2:48" ht="25.35" customHeight="1">
      <c r="B25" s="100" t="s">
        <v>350</v>
      </c>
      <c r="C25" s="106" t="s">
        <v>166</v>
      </c>
      <c r="D25" s="107" t="e">
        <f>C19/C13</f>
        <v>#DIV/0!</v>
      </c>
      <c r="E25" s="108"/>
      <c r="F25" s="166"/>
      <c r="M25" s="167"/>
      <c r="N25" s="167"/>
      <c r="O25" s="167"/>
      <c r="P25" s="167"/>
      <c r="Q25" s="167"/>
      <c r="R25" s="167"/>
      <c r="S25" s="167"/>
      <c r="T25" s="167"/>
      <c r="U25" s="167"/>
      <c r="AS25" s="112"/>
    </row>
    <row r="26" spans="2:48" ht="15" customHeight="1"/>
    <row r="27" spans="2:48" ht="15.75" customHeight="1" thickBot="1">
      <c r="B27" s="597" t="s">
        <v>381</v>
      </c>
      <c r="C27" s="597"/>
      <c r="D27" s="597"/>
      <c r="E27" s="597"/>
      <c r="F27" s="597"/>
      <c r="G27" s="597"/>
      <c r="H27" s="597"/>
      <c r="I27" s="597"/>
      <c r="J27" s="597"/>
      <c r="K27" s="597"/>
      <c r="L27" s="597"/>
      <c r="M27" s="597"/>
      <c r="N27" s="597"/>
      <c r="O27" s="597"/>
      <c r="P27" s="597"/>
      <c r="Q27" s="597"/>
      <c r="R27" s="597"/>
      <c r="S27" s="597"/>
      <c r="T27" s="597"/>
      <c r="U27" s="597"/>
      <c r="V27" s="597"/>
      <c r="W27" s="587" t="s">
        <v>1050</v>
      </c>
      <c r="X27" s="588"/>
      <c r="Y27" s="588"/>
      <c r="Z27" s="588"/>
      <c r="AA27" s="588"/>
      <c r="AB27" s="588"/>
      <c r="AC27" s="588"/>
      <c r="AD27" s="588"/>
      <c r="AE27" s="588"/>
      <c r="AF27" s="588"/>
      <c r="AG27" s="588"/>
      <c r="AH27" s="599" t="str">
        <f>"RAA "&amp;C7</f>
        <v>RAA 2025</v>
      </c>
      <c r="AI27" s="600"/>
      <c r="AJ27" s="600"/>
      <c r="AK27" s="600"/>
      <c r="AL27" s="600"/>
      <c r="AM27" s="600"/>
      <c r="AN27" s="600"/>
      <c r="AO27" s="600"/>
      <c r="AP27" s="600"/>
      <c r="AQ27" s="600"/>
      <c r="AR27" s="600"/>
      <c r="AS27" s="600"/>
      <c r="AT27" s="600"/>
      <c r="AU27" s="600"/>
      <c r="AV27" s="600"/>
    </row>
    <row r="28" spans="2:48" ht="23.25" customHeight="1" thickBot="1">
      <c r="B28" s="598"/>
      <c r="C28" s="598"/>
      <c r="D28" s="598"/>
      <c r="E28" s="598"/>
      <c r="F28" s="598"/>
      <c r="G28" s="598"/>
      <c r="H28" s="598"/>
      <c r="I28" s="598"/>
      <c r="J28" s="598"/>
      <c r="K28" s="598"/>
      <c r="L28" s="598"/>
      <c r="M28" s="598"/>
      <c r="N28" s="598"/>
      <c r="O28" s="598"/>
      <c r="P28" s="598"/>
      <c r="Q28" s="598"/>
      <c r="R28" s="598"/>
      <c r="S28" s="598"/>
      <c r="T28" s="598"/>
      <c r="U28" s="598"/>
      <c r="V28" s="598"/>
      <c r="W28" s="587" t="s">
        <v>352</v>
      </c>
      <c r="X28" s="588"/>
      <c r="Y28" s="588"/>
      <c r="Z28" s="588"/>
      <c r="AA28" s="588"/>
      <c r="AB28" s="588"/>
      <c r="AC28" s="588"/>
      <c r="AD28" s="588"/>
      <c r="AE28" s="588"/>
      <c r="AF28" s="588"/>
      <c r="AG28" s="591"/>
      <c r="AH28" s="601" t="s">
        <v>352</v>
      </c>
      <c r="AI28" s="602"/>
      <c r="AJ28" s="602"/>
      <c r="AK28" s="602"/>
      <c r="AL28" s="602"/>
      <c r="AM28" s="602"/>
      <c r="AN28" s="602"/>
      <c r="AO28" s="602"/>
      <c r="AP28" s="602"/>
      <c r="AQ28" s="602"/>
      <c r="AR28" s="603"/>
      <c r="AS28" s="604" t="s">
        <v>353</v>
      </c>
      <c r="AT28" s="605"/>
      <c r="AU28" s="605"/>
      <c r="AV28" s="605"/>
    </row>
    <row r="29" spans="2:48" ht="115.5">
      <c r="B29" s="191" t="s">
        <v>382</v>
      </c>
      <c r="C29" s="191" t="s">
        <v>11</v>
      </c>
      <c r="D29" s="192" t="s">
        <v>1051</v>
      </c>
      <c r="E29" s="191" t="s">
        <v>1071</v>
      </c>
      <c r="F29" s="191" t="s">
        <v>1072</v>
      </c>
      <c r="G29" s="191" t="s">
        <v>12</v>
      </c>
      <c r="H29" s="191" t="s">
        <v>355</v>
      </c>
      <c r="I29" s="191" t="s">
        <v>356</v>
      </c>
      <c r="J29" s="192" t="s">
        <v>293</v>
      </c>
      <c r="K29" s="191" t="s">
        <v>357</v>
      </c>
      <c r="L29" s="193" t="s">
        <v>358</v>
      </c>
      <c r="M29" s="191" t="s">
        <v>359</v>
      </c>
      <c r="N29" s="191" t="s">
        <v>360</v>
      </c>
      <c r="O29" s="191" t="s">
        <v>361</v>
      </c>
      <c r="P29" s="191" t="s">
        <v>1055</v>
      </c>
      <c r="Q29" s="191" t="s">
        <v>362</v>
      </c>
      <c r="R29" s="191" t="s">
        <v>1056</v>
      </c>
      <c r="S29" s="191" t="s">
        <v>294</v>
      </c>
      <c r="T29" s="191" t="s">
        <v>363</v>
      </c>
      <c r="U29" s="191" t="s">
        <v>364</v>
      </c>
      <c r="V29" s="191" t="s">
        <v>365</v>
      </c>
      <c r="W29" s="116" t="s">
        <v>366</v>
      </c>
      <c r="X29" s="116" t="s">
        <v>367</v>
      </c>
      <c r="Y29" s="116" t="s">
        <v>295</v>
      </c>
      <c r="Z29" s="116" t="s">
        <v>13</v>
      </c>
      <c r="AA29" s="116" t="s">
        <v>368</v>
      </c>
      <c r="AB29" s="116" t="s">
        <v>369</v>
      </c>
      <c r="AC29" s="116" t="s">
        <v>370</v>
      </c>
      <c r="AD29" s="116" t="s">
        <v>14</v>
      </c>
      <c r="AE29" s="117" t="s">
        <v>15</v>
      </c>
      <c r="AF29" s="117" t="s">
        <v>371</v>
      </c>
      <c r="AG29" s="117" t="s">
        <v>1058</v>
      </c>
      <c r="AH29" s="168" t="s">
        <v>366</v>
      </c>
      <c r="AI29" s="168" t="s">
        <v>383</v>
      </c>
      <c r="AJ29" s="168" t="s">
        <v>295</v>
      </c>
      <c r="AK29" s="168" t="s">
        <v>13</v>
      </c>
      <c r="AL29" s="168" t="s">
        <v>384</v>
      </c>
      <c r="AM29" s="168" t="s">
        <v>369</v>
      </c>
      <c r="AN29" s="168" t="s">
        <v>370</v>
      </c>
      <c r="AO29" s="168" t="s">
        <v>14</v>
      </c>
      <c r="AP29" s="169" t="s">
        <v>15</v>
      </c>
      <c r="AQ29" s="169" t="s">
        <v>371</v>
      </c>
      <c r="AR29" s="170" t="s">
        <v>1057</v>
      </c>
      <c r="AS29" s="171" t="s">
        <v>372</v>
      </c>
      <c r="AT29" s="171" t="s">
        <v>385</v>
      </c>
      <c r="AU29" s="171" t="s">
        <v>373</v>
      </c>
      <c r="AV29" s="171" t="s">
        <v>5</v>
      </c>
    </row>
    <row r="30" spans="2:48"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 t="s">
        <v>414</v>
      </c>
      <c r="AT30" s="172"/>
      <c r="AU30" s="172"/>
      <c r="AV30" s="172"/>
    </row>
    <row r="31" spans="2:48"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 t="s">
        <v>415</v>
      </c>
      <c r="AT31" s="172"/>
      <c r="AU31" s="172"/>
      <c r="AV31" s="172"/>
    </row>
    <row r="32" spans="2:48"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</row>
    <row r="33" spans="2:48">
      <c r="B33" s="174"/>
      <c r="C33" s="175"/>
      <c r="D33" s="175"/>
      <c r="E33" s="175"/>
      <c r="F33" s="175"/>
      <c r="G33" s="175"/>
      <c r="H33" s="175"/>
      <c r="I33" s="175"/>
      <c r="J33" s="175"/>
      <c r="K33" s="176"/>
      <c r="L33" s="176"/>
      <c r="M33" s="175"/>
      <c r="N33" s="175"/>
      <c r="O33" s="175"/>
      <c r="P33" s="175"/>
      <c r="Q33" s="177"/>
      <c r="R33" s="177"/>
      <c r="S33" s="177"/>
      <c r="T33" s="175"/>
      <c r="U33" s="175"/>
      <c r="V33" s="175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 t="s">
        <v>1073</v>
      </c>
      <c r="AT33" s="172"/>
      <c r="AU33" s="172"/>
      <c r="AV33" s="172"/>
    </row>
    <row r="34" spans="2:48"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</row>
    <row r="35" spans="2:48"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</row>
    <row r="36" spans="2:48"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</row>
    <row r="37" spans="2:48" ht="25.35" customHeight="1" thickBot="1">
      <c r="B37" s="179" t="s">
        <v>374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5">
        <f>SUM(Q30:Q36)</f>
        <v>0</v>
      </c>
      <c r="R37" s="125">
        <f>SUM(R30:R36)</f>
        <v>0</v>
      </c>
      <c r="S37" s="125">
        <f>SUM(S30:S36)</f>
        <v>0</v>
      </c>
      <c r="T37" s="123"/>
      <c r="U37" s="123"/>
      <c r="V37" s="123"/>
      <c r="W37" s="123"/>
      <c r="X37" s="180">
        <f>SUM(X30:X36)</f>
        <v>0</v>
      </c>
      <c r="Y37" s="180">
        <f>SUM(Y30:Y36)</f>
        <v>0</v>
      </c>
      <c r="Z37" s="123"/>
      <c r="AA37" s="123"/>
      <c r="AB37" s="123"/>
      <c r="AC37" s="123"/>
      <c r="AD37" s="123"/>
      <c r="AE37" s="123"/>
      <c r="AF37" s="180">
        <f>SUM(AF30:AF36)</f>
        <v>0</v>
      </c>
      <c r="AG37" s="123"/>
      <c r="AH37" s="123"/>
      <c r="AI37" s="127">
        <f>SUM(AI30:AI36)</f>
        <v>0</v>
      </c>
      <c r="AJ37" s="127">
        <f>SUM(AJ30:AJ36)</f>
        <v>0</v>
      </c>
      <c r="AK37" s="123"/>
      <c r="AL37" s="123"/>
      <c r="AM37" s="123"/>
      <c r="AN37" s="123"/>
      <c r="AO37" s="123"/>
      <c r="AP37" s="123"/>
      <c r="AQ37" s="127">
        <f>SUM(AQ30:AQ36)</f>
        <v>0</v>
      </c>
      <c r="AR37" s="123"/>
      <c r="AS37" s="123"/>
      <c r="AT37" s="123"/>
      <c r="AU37" s="127">
        <f>SUM(AU30:AU36)</f>
        <v>0</v>
      </c>
      <c r="AV37" s="181"/>
    </row>
    <row r="39" spans="2:48" s="5" customFormat="1" ht="15" customHeight="1">
      <c r="B39" s="136" t="s">
        <v>339</v>
      </c>
      <c r="C39" s="97"/>
      <c r="D39" s="97"/>
      <c r="E39" s="97"/>
      <c r="F39" s="97"/>
      <c r="G39" s="97"/>
      <c r="H39" s="13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AH39" s="97"/>
      <c r="AI39" s="138"/>
      <c r="AJ39" s="138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</row>
    <row r="40" spans="2:48" s="5" customFormat="1" ht="15" customHeight="1">
      <c r="B40" s="139" t="s">
        <v>1059</v>
      </c>
      <c r="C40" s="97"/>
      <c r="D40" s="97"/>
      <c r="E40" s="97"/>
      <c r="F40" s="97"/>
      <c r="G40" s="97"/>
      <c r="H40" s="13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AH40" s="97"/>
      <c r="AI40" s="97"/>
      <c r="AJ40" s="97"/>
      <c r="AK40" s="97"/>
      <c r="AL40" s="97"/>
      <c r="AM40" s="97"/>
      <c r="AN40" s="97"/>
      <c r="AO40" s="97"/>
      <c r="AP40" s="97"/>
      <c r="AR40" s="97"/>
      <c r="AS40" s="97"/>
      <c r="AT40" s="97"/>
      <c r="AU40" s="97"/>
    </row>
    <row r="41" spans="2:48" s="5" customFormat="1" ht="15" customHeight="1">
      <c r="B41" s="140" t="s">
        <v>1060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</row>
    <row r="42" spans="2:48">
      <c r="B42" s="141" t="s">
        <v>1061</v>
      </c>
    </row>
    <row r="43" spans="2:48">
      <c r="B43" s="142" t="s">
        <v>1062</v>
      </c>
    </row>
    <row r="44" spans="2:48">
      <c r="B44" s="142" t="s">
        <v>1063</v>
      </c>
    </row>
    <row r="45" spans="2:48" ht="15">
      <c r="B45" s="5"/>
    </row>
  </sheetData>
  <mergeCells count="8">
    <mergeCell ref="C5:D5"/>
    <mergeCell ref="C6:D6"/>
    <mergeCell ref="B27:V28"/>
    <mergeCell ref="W27:AG27"/>
    <mergeCell ref="AH27:AV27"/>
    <mergeCell ref="W28:AG28"/>
    <mergeCell ref="AH28:AR28"/>
    <mergeCell ref="AS28:AV28"/>
  </mergeCells>
  <dataValidations count="4">
    <dataValidation type="list" allowBlank="1" showInputMessage="1" showErrorMessage="1" sqref="AT30:AT36" xr:uid="{2A8A9DD4-971D-475C-8D39-92BB715E1D40}">
      <formula1>"Sim, Não"</formula1>
    </dataValidation>
    <dataValidation allowBlank="1" showInputMessage="1" showErrorMessage="1" promptTitle="Reutilização ou preparação para " prompt="Definir se a ação/projeto é de reutilização ou de preparação para a reutilização" sqref="O29" xr:uid="{6367B669-1D9B-4E06-90F7-BCBB6DD46256}"/>
    <dataValidation type="list" allowBlank="1" showInputMessage="1" showErrorMessage="1" sqref="AS30:AS36" xr:uid="{AD8E14C9-0981-41E1-AD87-1DCA545F2373}">
      <formula1>"Sim, Não, Parcialmente"</formula1>
    </dataValidation>
    <dataValidation type="list" allowBlank="1" showInputMessage="1" showErrorMessage="1" sqref="F30 F35:F36" xr:uid="{6DCAF6BF-1F17-44AE-B31D-A3BA61411846}">
      <formula1>"Sim,Não"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64CEA-AE45-435B-9687-EC8D32506435}">
  <sheetPr>
    <tabColor rgb="FF00B0F0"/>
  </sheetPr>
  <dimension ref="B2:P93"/>
  <sheetViews>
    <sheetView showGridLines="0" zoomScaleNormal="100" workbookViewId="0">
      <selection activeCell="B11" sqref="B11"/>
    </sheetView>
  </sheetViews>
  <sheetFormatPr defaultColWidth="9.42578125" defaultRowHeight="12.75"/>
  <cols>
    <col min="1" max="1" width="3.7109375" style="197" customWidth="1"/>
    <col min="2" max="2" width="106.42578125" style="197" customWidth="1"/>
    <col min="3" max="3" width="21.42578125" style="197" customWidth="1"/>
    <col min="4" max="5" width="18" style="197" customWidth="1"/>
    <col min="6" max="15" width="8.5703125" style="197" customWidth="1"/>
    <col min="16" max="16" width="43.5703125" style="197" bestFit="1" customWidth="1"/>
    <col min="17" max="16384" width="9.42578125" style="197"/>
  </cols>
  <sheetData>
    <row r="2" spans="2:16" ht="28.5" customHeight="1">
      <c r="B2" s="195" t="s">
        <v>1090</v>
      </c>
      <c r="C2" s="196"/>
      <c r="D2" s="196"/>
      <c r="F2" s="198"/>
      <c r="G2" s="198"/>
      <c r="H2" s="198"/>
      <c r="I2" s="608"/>
      <c r="J2" s="198"/>
      <c r="K2" s="199"/>
      <c r="L2" s="199"/>
      <c r="M2" s="199"/>
      <c r="N2" s="199"/>
      <c r="O2" s="199"/>
      <c r="P2" s="199"/>
    </row>
    <row r="3" spans="2:16" ht="15" customHeight="1">
      <c r="B3" s="142"/>
      <c r="C3" s="142"/>
      <c r="D3" s="196"/>
      <c r="F3" s="198"/>
      <c r="G3" s="198"/>
      <c r="H3" s="198"/>
      <c r="I3" s="608"/>
      <c r="J3" s="198"/>
      <c r="K3" s="199"/>
      <c r="L3" s="199"/>
      <c r="M3" s="199"/>
      <c r="N3" s="199"/>
      <c r="O3" s="199"/>
      <c r="P3" s="199"/>
    </row>
    <row r="4" spans="2:16" ht="28.5" customHeight="1">
      <c r="B4" s="108"/>
      <c r="D4" s="199"/>
      <c r="E4" s="199"/>
      <c r="F4" s="199"/>
      <c r="G4" s="199"/>
      <c r="H4" s="199"/>
      <c r="I4" s="609"/>
      <c r="J4" s="199"/>
      <c r="K4" s="199"/>
      <c r="L4" s="199"/>
      <c r="M4" s="199"/>
      <c r="N4" s="199"/>
      <c r="O4" s="199"/>
      <c r="P4" s="199"/>
    </row>
    <row r="5" spans="2:16" ht="19.5" customHeight="1">
      <c r="B5" s="610" t="s">
        <v>386</v>
      </c>
      <c r="C5" s="610" t="s">
        <v>233</v>
      </c>
      <c r="D5" s="606" t="s">
        <v>234</v>
      </c>
      <c r="E5" s="606" t="s">
        <v>387</v>
      </c>
      <c r="F5" s="607" t="s">
        <v>235</v>
      </c>
      <c r="G5" s="607"/>
      <c r="H5" s="607"/>
      <c r="I5" s="607"/>
      <c r="J5" s="607"/>
      <c r="K5" s="607"/>
      <c r="L5" s="607"/>
      <c r="M5" s="607"/>
      <c r="N5" s="607"/>
      <c r="O5" s="607"/>
      <c r="P5" s="607" t="s">
        <v>388</v>
      </c>
    </row>
    <row r="6" spans="2:16" ht="119.25" customHeight="1">
      <c r="B6" s="610"/>
      <c r="C6" s="610"/>
      <c r="D6" s="606"/>
      <c r="E6" s="606"/>
      <c r="F6" s="240" t="s">
        <v>236</v>
      </c>
      <c r="G6" s="240" t="s">
        <v>237</v>
      </c>
      <c r="H6" s="240" t="s">
        <v>238</v>
      </c>
      <c r="I6" s="240" t="s">
        <v>389</v>
      </c>
      <c r="J6" s="240" t="s">
        <v>239</v>
      </c>
      <c r="K6" s="240" t="s">
        <v>240</v>
      </c>
      <c r="L6" s="240" t="s">
        <v>241</v>
      </c>
      <c r="M6" s="240" t="s">
        <v>242</v>
      </c>
      <c r="N6" s="240" t="s">
        <v>243</v>
      </c>
      <c r="O6" s="240" t="s">
        <v>244</v>
      </c>
      <c r="P6" s="607"/>
    </row>
    <row r="7" spans="2:16" ht="25.5" customHeight="1">
      <c r="B7" s="238" t="s">
        <v>390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2:16" ht="24" customHeight="1">
      <c r="B8" s="202" t="s">
        <v>245</v>
      </c>
      <c r="C8" s="203">
        <f>SUM(C9:C13)</f>
        <v>0</v>
      </c>
      <c r="D8" s="204">
        <f>SUM(D9:D13)</f>
        <v>0</v>
      </c>
      <c r="E8" s="204">
        <f>SUM(E9:E13)</f>
        <v>0</v>
      </c>
      <c r="F8" s="205" t="s">
        <v>246</v>
      </c>
      <c r="G8" s="205" t="s">
        <v>246</v>
      </c>
      <c r="H8" s="205" t="s">
        <v>246</v>
      </c>
      <c r="I8" s="206"/>
      <c r="J8" s="205" t="s">
        <v>246</v>
      </c>
      <c r="K8" s="205" t="s">
        <v>246</v>
      </c>
      <c r="L8" s="205" t="s">
        <v>246</v>
      </c>
      <c r="M8" s="205" t="s">
        <v>246</v>
      </c>
      <c r="N8" s="205" t="s">
        <v>246</v>
      </c>
      <c r="O8" s="205" t="s">
        <v>246</v>
      </c>
      <c r="P8" s="207"/>
    </row>
    <row r="9" spans="2:16" ht="21" customHeight="1">
      <c r="B9" s="208" t="s">
        <v>247</v>
      </c>
      <c r="C9" s="32"/>
      <c r="D9" s="209"/>
      <c r="E9" s="210"/>
      <c r="F9" s="211" t="s">
        <v>246</v>
      </c>
      <c r="G9" s="211" t="s">
        <v>246</v>
      </c>
      <c r="H9" s="211" t="s">
        <v>246</v>
      </c>
      <c r="I9" s="212"/>
      <c r="J9" s="211" t="s">
        <v>246</v>
      </c>
      <c r="K9" s="211" t="s">
        <v>246</v>
      </c>
      <c r="L9" s="211" t="s">
        <v>246</v>
      </c>
      <c r="M9" s="211" t="s">
        <v>246</v>
      </c>
      <c r="N9" s="211" t="s">
        <v>246</v>
      </c>
      <c r="O9" s="211" t="s">
        <v>246</v>
      </c>
      <c r="P9" s="213"/>
    </row>
    <row r="10" spans="2:16" ht="44.25" customHeight="1">
      <c r="B10" s="208" t="s">
        <v>248</v>
      </c>
      <c r="C10" s="32"/>
      <c r="D10" s="209"/>
      <c r="E10" s="210"/>
      <c r="F10" s="211"/>
      <c r="G10" s="211"/>
      <c r="H10" s="211"/>
      <c r="I10" s="212"/>
      <c r="J10" s="211"/>
      <c r="K10" s="211"/>
      <c r="L10" s="211"/>
      <c r="M10" s="211" t="s">
        <v>246</v>
      </c>
      <c r="N10" s="211"/>
      <c r="O10" s="211"/>
      <c r="P10" s="213"/>
    </row>
    <row r="11" spans="2:16" ht="30" customHeight="1">
      <c r="B11" s="208" t="s">
        <v>391</v>
      </c>
      <c r="C11" s="32"/>
      <c r="D11" s="209"/>
      <c r="E11" s="210"/>
      <c r="F11" s="211"/>
      <c r="G11" s="211"/>
      <c r="H11" s="211"/>
      <c r="I11" s="212"/>
      <c r="J11" s="211"/>
      <c r="K11" s="211"/>
      <c r="L11" s="211"/>
      <c r="M11" s="211"/>
      <c r="N11" s="211"/>
      <c r="O11" s="211"/>
      <c r="P11" s="213"/>
    </row>
    <row r="12" spans="2:16" ht="31.5" customHeight="1">
      <c r="B12" s="208" t="s">
        <v>249</v>
      </c>
      <c r="C12" s="32"/>
      <c r="D12" s="209"/>
      <c r="E12" s="210"/>
      <c r="F12" s="211" t="s">
        <v>246</v>
      </c>
      <c r="G12" s="211" t="s">
        <v>246</v>
      </c>
      <c r="H12" s="211" t="s">
        <v>246</v>
      </c>
      <c r="I12" s="212"/>
      <c r="J12" s="211" t="s">
        <v>246</v>
      </c>
      <c r="K12" s="211" t="s">
        <v>246</v>
      </c>
      <c r="L12" s="211" t="s">
        <v>246</v>
      </c>
      <c r="M12" s="211" t="s">
        <v>246</v>
      </c>
      <c r="N12" s="211" t="s">
        <v>246</v>
      </c>
      <c r="O12" s="211" t="s">
        <v>246</v>
      </c>
      <c r="P12" s="213"/>
    </row>
    <row r="13" spans="2:16" ht="33" customHeight="1">
      <c r="B13" s="208" t="s">
        <v>250</v>
      </c>
      <c r="C13" s="32"/>
      <c r="D13" s="209"/>
      <c r="E13" s="210"/>
      <c r="F13" s="211" t="s">
        <v>246</v>
      </c>
      <c r="G13" s="211" t="s">
        <v>246</v>
      </c>
      <c r="H13" s="211" t="s">
        <v>246</v>
      </c>
      <c r="I13" s="212"/>
      <c r="J13" s="211" t="s">
        <v>246</v>
      </c>
      <c r="K13" s="211" t="s">
        <v>246</v>
      </c>
      <c r="L13" s="211" t="s">
        <v>246</v>
      </c>
      <c r="M13" s="211" t="s">
        <v>246</v>
      </c>
      <c r="N13" s="211" t="s">
        <v>246</v>
      </c>
      <c r="O13" s="211" t="s">
        <v>246</v>
      </c>
      <c r="P13" s="213"/>
    </row>
    <row r="14" spans="2:16" ht="24" customHeight="1">
      <c r="B14" s="202" t="s">
        <v>251</v>
      </c>
      <c r="C14" s="203">
        <f>C15+C45+C59</f>
        <v>0</v>
      </c>
      <c r="D14" s="203">
        <f>D15+D45+D59</f>
        <v>0</v>
      </c>
      <c r="E14" s="203">
        <f>E15+E45+E59</f>
        <v>0</v>
      </c>
      <c r="F14" s="205" t="s">
        <v>246</v>
      </c>
      <c r="G14" s="205" t="s">
        <v>246</v>
      </c>
      <c r="H14" s="205" t="s">
        <v>246</v>
      </c>
      <c r="I14" s="206"/>
      <c r="J14" s="205" t="s">
        <v>246</v>
      </c>
      <c r="K14" s="205" t="s">
        <v>246</v>
      </c>
      <c r="L14" s="205" t="s">
        <v>246</v>
      </c>
      <c r="M14" s="205" t="s">
        <v>246</v>
      </c>
      <c r="N14" s="205" t="s">
        <v>246</v>
      </c>
      <c r="O14" s="205" t="s">
        <v>246</v>
      </c>
      <c r="P14" s="207"/>
    </row>
    <row r="15" spans="2:16" ht="20.100000000000001" customHeight="1">
      <c r="B15" s="214" t="s">
        <v>252</v>
      </c>
      <c r="C15" s="34">
        <f>SUM(C16:C44)</f>
        <v>0</v>
      </c>
      <c r="D15" s="35">
        <f>SUM(D16:D44)</f>
        <v>0</v>
      </c>
      <c r="E15" s="35">
        <f>SUM(E16:E44)</f>
        <v>0</v>
      </c>
      <c r="F15" s="215" t="s">
        <v>246</v>
      </c>
      <c r="G15" s="215" t="s">
        <v>246</v>
      </c>
      <c r="H15" s="215" t="s">
        <v>246</v>
      </c>
      <c r="I15" s="216"/>
      <c r="J15" s="215" t="s">
        <v>246</v>
      </c>
      <c r="K15" s="215" t="s">
        <v>246</v>
      </c>
      <c r="L15" s="215" t="s">
        <v>246</v>
      </c>
      <c r="M15" s="215" t="s">
        <v>246</v>
      </c>
      <c r="N15" s="215" t="s">
        <v>246</v>
      </c>
      <c r="O15" s="215" t="s">
        <v>246</v>
      </c>
      <c r="P15" s="217"/>
    </row>
    <row r="16" spans="2:16" ht="20.100000000000001" customHeight="1">
      <c r="B16" s="218" t="s">
        <v>1074</v>
      </c>
      <c r="C16" s="32"/>
      <c r="D16" s="209"/>
      <c r="E16" s="210"/>
      <c r="F16" s="211" t="s">
        <v>246</v>
      </c>
      <c r="G16" s="211" t="s">
        <v>246</v>
      </c>
      <c r="H16" s="211" t="s">
        <v>246</v>
      </c>
      <c r="I16" s="212"/>
      <c r="J16" s="211" t="s">
        <v>246</v>
      </c>
      <c r="K16" s="211" t="s">
        <v>246</v>
      </c>
      <c r="L16" s="211" t="s">
        <v>246</v>
      </c>
      <c r="M16" s="211" t="s">
        <v>246</v>
      </c>
      <c r="N16" s="211" t="s">
        <v>246</v>
      </c>
      <c r="O16" s="211" t="s">
        <v>246</v>
      </c>
      <c r="P16" s="213"/>
    </row>
    <row r="17" spans="2:16" ht="20.100000000000001" customHeight="1">
      <c r="B17" s="218" t="s">
        <v>253</v>
      </c>
      <c r="C17" s="32"/>
      <c r="D17" s="209"/>
      <c r="E17" s="210"/>
      <c r="F17" s="211" t="s">
        <v>246</v>
      </c>
      <c r="G17" s="211"/>
      <c r="H17" s="211"/>
      <c r="I17" s="212"/>
      <c r="J17" s="211"/>
      <c r="K17" s="211"/>
      <c r="L17" s="211" t="s">
        <v>246</v>
      </c>
      <c r="M17" s="211" t="s">
        <v>246</v>
      </c>
      <c r="N17" s="211"/>
      <c r="O17" s="211"/>
      <c r="P17" s="213"/>
    </row>
    <row r="18" spans="2:16" ht="20.100000000000001" customHeight="1">
      <c r="B18" s="218" t="s">
        <v>1075</v>
      </c>
      <c r="C18" s="32"/>
      <c r="D18" s="209"/>
      <c r="E18" s="210"/>
      <c r="F18" s="212" t="s">
        <v>246</v>
      </c>
      <c r="G18" s="211"/>
      <c r="H18" s="211"/>
      <c r="I18" s="212"/>
      <c r="J18" s="211"/>
      <c r="K18" s="211"/>
      <c r="L18" s="211"/>
      <c r="M18" s="211"/>
      <c r="N18" s="211"/>
      <c r="O18" s="211"/>
      <c r="P18" s="213"/>
    </row>
    <row r="19" spans="2:16" s="223" customFormat="1" ht="20.100000000000001" customHeight="1">
      <c r="B19" s="218" t="s">
        <v>254</v>
      </c>
      <c r="C19" s="36"/>
      <c r="D19" s="219"/>
      <c r="E19" s="220"/>
      <c r="F19" s="212" t="s">
        <v>246</v>
      </c>
      <c r="G19" s="221"/>
      <c r="H19" s="221"/>
      <c r="I19" s="212"/>
      <c r="J19" s="221"/>
      <c r="K19" s="221"/>
      <c r="L19" s="221"/>
      <c r="M19" s="221"/>
      <c r="N19" s="221"/>
      <c r="O19" s="221"/>
      <c r="P19" s="222"/>
    </row>
    <row r="20" spans="2:16" ht="20.100000000000001" customHeight="1">
      <c r="B20" s="218" t="s">
        <v>255</v>
      </c>
      <c r="C20" s="32"/>
      <c r="D20" s="209"/>
      <c r="E20" s="210"/>
      <c r="F20" s="211" t="s">
        <v>246</v>
      </c>
      <c r="G20" s="211"/>
      <c r="H20" s="211"/>
      <c r="I20" s="212"/>
      <c r="J20" s="211"/>
      <c r="K20" s="211"/>
      <c r="L20" s="211"/>
      <c r="M20" s="211"/>
      <c r="N20" s="211"/>
      <c r="O20" s="211"/>
      <c r="P20" s="213"/>
    </row>
    <row r="21" spans="2:16" ht="20.100000000000001" customHeight="1">
      <c r="B21" s="218" t="s">
        <v>1076</v>
      </c>
      <c r="C21" s="32"/>
      <c r="D21" s="209"/>
      <c r="E21" s="210"/>
      <c r="F21" s="212" t="s">
        <v>246</v>
      </c>
      <c r="G21" s="211"/>
      <c r="H21" s="211"/>
      <c r="I21" s="212"/>
      <c r="J21" s="211"/>
      <c r="K21" s="211"/>
      <c r="L21" s="211"/>
      <c r="M21" s="211"/>
      <c r="N21" s="211"/>
      <c r="O21" s="211"/>
      <c r="P21" s="213"/>
    </row>
    <row r="22" spans="2:16" ht="20.100000000000001" customHeight="1">
      <c r="B22" s="218" t="s">
        <v>256</v>
      </c>
      <c r="C22" s="32"/>
      <c r="D22" s="209"/>
      <c r="E22" s="210"/>
      <c r="F22" s="211"/>
      <c r="G22" s="211" t="s">
        <v>246</v>
      </c>
      <c r="H22" s="211"/>
      <c r="I22" s="212"/>
      <c r="J22" s="211"/>
      <c r="K22" s="211"/>
      <c r="L22" s="211"/>
      <c r="M22" s="211"/>
      <c r="N22" s="211"/>
      <c r="O22" s="211"/>
      <c r="P22" s="213"/>
    </row>
    <row r="23" spans="2:16" ht="20.100000000000001" customHeight="1">
      <c r="B23" s="218" t="s">
        <v>257</v>
      </c>
      <c r="C23" s="32"/>
      <c r="D23" s="209"/>
      <c r="E23" s="210"/>
      <c r="F23" s="211"/>
      <c r="G23" s="211" t="s">
        <v>246</v>
      </c>
      <c r="H23" s="211"/>
      <c r="I23" s="212"/>
      <c r="J23" s="211"/>
      <c r="K23" s="211"/>
      <c r="L23" s="211"/>
      <c r="M23" s="211"/>
      <c r="N23" s="211"/>
      <c r="O23" s="211"/>
      <c r="P23" s="213"/>
    </row>
    <row r="24" spans="2:16" ht="20.100000000000001" customHeight="1">
      <c r="B24" s="218" t="s">
        <v>258</v>
      </c>
      <c r="C24" s="32"/>
      <c r="D24" s="209"/>
      <c r="E24" s="210"/>
      <c r="F24" s="211"/>
      <c r="G24" s="211" t="s">
        <v>246</v>
      </c>
      <c r="H24" s="211"/>
      <c r="I24" s="212"/>
      <c r="J24" s="211"/>
      <c r="K24" s="211"/>
      <c r="L24" s="211"/>
      <c r="M24" s="211"/>
      <c r="N24" s="211"/>
      <c r="O24" s="211"/>
      <c r="P24" s="213"/>
    </row>
    <row r="25" spans="2:16" ht="20.100000000000001" customHeight="1">
      <c r="B25" s="218" t="s">
        <v>259</v>
      </c>
      <c r="C25" s="32"/>
      <c r="D25" s="209"/>
      <c r="E25" s="210"/>
      <c r="F25" s="211"/>
      <c r="G25" s="211"/>
      <c r="H25" s="211"/>
      <c r="I25" s="212"/>
      <c r="J25" s="211" t="s">
        <v>246</v>
      </c>
      <c r="K25" s="211"/>
      <c r="L25" s="211" t="s">
        <v>246</v>
      </c>
      <c r="M25" s="211" t="s">
        <v>246</v>
      </c>
      <c r="N25" s="211"/>
      <c r="O25" s="211"/>
      <c r="P25" s="213"/>
    </row>
    <row r="26" spans="2:16" ht="20.100000000000001" customHeight="1">
      <c r="B26" s="218" t="s">
        <v>260</v>
      </c>
      <c r="C26" s="32"/>
      <c r="D26" s="209"/>
      <c r="E26" s="210"/>
      <c r="F26" s="211" t="s">
        <v>246</v>
      </c>
      <c r="G26" s="211"/>
      <c r="H26" s="211"/>
      <c r="I26" s="212"/>
      <c r="J26" s="211"/>
      <c r="K26" s="211"/>
      <c r="L26" s="211"/>
      <c r="M26" s="211"/>
      <c r="N26" s="211"/>
      <c r="O26" s="211"/>
      <c r="P26" s="213"/>
    </row>
    <row r="27" spans="2:16" ht="20.100000000000001" customHeight="1">
      <c r="B27" s="218" t="s">
        <v>261</v>
      </c>
      <c r="C27" s="32"/>
      <c r="D27" s="209"/>
      <c r="E27" s="210"/>
      <c r="F27" s="211" t="s">
        <v>246</v>
      </c>
      <c r="G27" s="211"/>
      <c r="H27" s="211"/>
      <c r="I27" s="224"/>
      <c r="J27" s="211"/>
      <c r="K27" s="211"/>
      <c r="L27" s="211"/>
      <c r="M27" s="211"/>
      <c r="N27" s="211"/>
      <c r="O27" s="211" t="s">
        <v>246</v>
      </c>
      <c r="P27" s="213"/>
    </row>
    <row r="28" spans="2:16" ht="20.100000000000001" customHeight="1">
      <c r="B28" s="218" t="s">
        <v>1077</v>
      </c>
      <c r="C28" s="225"/>
      <c r="D28" s="209"/>
      <c r="E28" s="210"/>
      <c r="F28" s="226" t="s">
        <v>246</v>
      </c>
      <c r="G28" s="212" t="s">
        <v>246</v>
      </c>
      <c r="H28" s="211" t="s">
        <v>246</v>
      </c>
      <c r="I28" s="212"/>
      <c r="J28" s="211"/>
      <c r="K28" s="211" t="s">
        <v>246</v>
      </c>
      <c r="L28" s="211" t="s">
        <v>246</v>
      </c>
      <c r="M28" s="211" t="s">
        <v>246</v>
      </c>
      <c r="N28" s="211"/>
      <c r="O28" s="211"/>
      <c r="P28" s="213"/>
    </row>
    <row r="29" spans="2:16" ht="20.100000000000001" customHeight="1">
      <c r="B29" s="218" t="s">
        <v>1078</v>
      </c>
      <c r="C29" s="225"/>
      <c r="D29" s="209"/>
      <c r="E29" s="210"/>
      <c r="F29" s="226" t="s">
        <v>246</v>
      </c>
      <c r="G29" s="212" t="s">
        <v>246</v>
      </c>
      <c r="H29" s="211" t="s">
        <v>246</v>
      </c>
      <c r="I29" s="212"/>
      <c r="J29" s="211"/>
      <c r="K29" s="211" t="s">
        <v>246</v>
      </c>
      <c r="L29" s="211" t="s">
        <v>246</v>
      </c>
      <c r="M29" s="211" t="s">
        <v>246</v>
      </c>
      <c r="N29" s="211"/>
      <c r="O29" s="211"/>
      <c r="P29" s="213"/>
    </row>
    <row r="30" spans="2:16" ht="20.100000000000001" customHeight="1">
      <c r="B30" s="218" t="s">
        <v>262</v>
      </c>
      <c r="C30" s="32"/>
      <c r="D30" s="209"/>
      <c r="E30" s="210"/>
      <c r="F30" s="211"/>
      <c r="G30" s="211"/>
      <c r="H30" s="211"/>
      <c r="I30" s="212"/>
      <c r="J30" s="211" t="s">
        <v>246</v>
      </c>
      <c r="K30" s="211"/>
      <c r="L30" s="211"/>
      <c r="M30" s="211"/>
      <c r="N30" s="211"/>
      <c r="O30" s="211"/>
      <c r="P30" s="213"/>
    </row>
    <row r="31" spans="2:16" ht="20.100000000000001" customHeight="1">
      <c r="B31" s="218" t="s">
        <v>232</v>
      </c>
      <c r="C31" s="32"/>
      <c r="D31" s="209"/>
      <c r="E31" s="210"/>
      <c r="F31" s="211"/>
      <c r="G31" s="211"/>
      <c r="H31" s="211"/>
      <c r="I31" s="212"/>
      <c r="J31" s="211"/>
      <c r="K31" s="211" t="s">
        <v>246</v>
      </c>
      <c r="L31" s="211" t="s">
        <v>246</v>
      </c>
      <c r="M31" s="211" t="s">
        <v>246</v>
      </c>
      <c r="N31" s="211"/>
      <c r="O31" s="211"/>
      <c r="P31" s="213"/>
    </row>
    <row r="32" spans="2:16" ht="20.100000000000001" customHeight="1">
      <c r="B32" s="218" t="s">
        <v>263</v>
      </c>
      <c r="C32" s="32"/>
      <c r="D32" s="209"/>
      <c r="E32" s="210"/>
      <c r="F32" s="211"/>
      <c r="G32" s="211"/>
      <c r="H32" s="211"/>
      <c r="I32" s="212"/>
      <c r="J32" s="211" t="s">
        <v>246</v>
      </c>
      <c r="K32" s="211"/>
      <c r="L32" s="211" t="s">
        <v>246</v>
      </c>
      <c r="M32" s="211"/>
      <c r="N32" s="211"/>
      <c r="O32" s="211"/>
      <c r="P32" s="213"/>
    </row>
    <row r="33" spans="2:16" ht="20.100000000000001" customHeight="1">
      <c r="B33" s="218" t="s">
        <v>264</v>
      </c>
      <c r="C33" s="32"/>
      <c r="D33" s="209"/>
      <c r="E33" s="210"/>
      <c r="F33" s="211"/>
      <c r="G33" s="211"/>
      <c r="H33" s="211"/>
      <c r="I33" s="212"/>
      <c r="J33" s="211"/>
      <c r="K33" s="211" t="s">
        <v>246</v>
      </c>
      <c r="L33" s="211"/>
      <c r="M33" s="211"/>
      <c r="N33" s="211" t="s">
        <v>246</v>
      </c>
      <c r="O33" s="211"/>
      <c r="P33" s="213"/>
    </row>
    <row r="34" spans="2:16" ht="20.100000000000001" customHeight="1">
      <c r="B34" s="218" t="s">
        <v>265</v>
      </c>
      <c r="C34" s="32"/>
      <c r="D34" s="209"/>
      <c r="E34" s="210"/>
      <c r="F34" s="211"/>
      <c r="G34" s="211"/>
      <c r="H34" s="211"/>
      <c r="I34" s="212"/>
      <c r="J34" s="211"/>
      <c r="K34" s="211" t="s">
        <v>246</v>
      </c>
      <c r="L34" s="211" t="s">
        <v>246</v>
      </c>
      <c r="M34" s="211"/>
      <c r="N34" s="211"/>
      <c r="O34" s="211"/>
      <c r="P34" s="213"/>
    </row>
    <row r="35" spans="2:16" ht="20.100000000000001" customHeight="1">
      <c r="B35" s="218" t="s">
        <v>231</v>
      </c>
      <c r="C35" s="32"/>
      <c r="D35" s="209"/>
      <c r="E35" s="210"/>
      <c r="F35" s="212"/>
      <c r="G35" s="212" t="s">
        <v>246</v>
      </c>
      <c r="H35" s="211" t="s">
        <v>246</v>
      </c>
      <c r="I35" s="212"/>
      <c r="J35" s="211"/>
      <c r="K35" s="211" t="s">
        <v>246</v>
      </c>
      <c r="L35" s="211" t="s">
        <v>246</v>
      </c>
      <c r="M35" s="211" t="s">
        <v>246</v>
      </c>
      <c r="N35" s="211"/>
      <c r="O35" s="211"/>
      <c r="P35" s="213"/>
    </row>
    <row r="36" spans="2:16" ht="20.100000000000001" customHeight="1">
      <c r="B36" s="218" t="s">
        <v>266</v>
      </c>
      <c r="C36" s="32"/>
      <c r="D36" s="209"/>
      <c r="E36" s="210"/>
      <c r="F36" s="212"/>
      <c r="G36" s="212" t="s">
        <v>246</v>
      </c>
      <c r="H36" s="211" t="s">
        <v>246</v>
      </c>
      <c r="I36" s="212"/>
      <c r="J36" s="211"/>
      <c r="K36" s="211" t="s">
        <v>246</v>
      </c>
      <c r="L36" s="211" t="s">
        <v>246</v>
      </c>
      <c r="M36" s="211" t="s">
        <v>246</v>
      </c>
      <c r="N36" s="211"/>
      <c r="O36" s="211"/>
      <c r="P36" s="213"/>
    </row>
    <row r="37" spans="2:16" ht="20.100000000000001" customHeight="1">
      <c r="B37" s="218" t="s">
        <v>267</v>
      </c>
      <c r="C37" s="32"/>
      <c r="D37" s="209"/>
      <c r="E37" s="210"/>
      <c r="F37" s="212"/>
      <c r="G37" s="212" t="s">
        <v>246</v>
      </c>
      <c r="H37" s="211" t="s">
        <v>246</v>
      </c>
      <c r="I37" s="212"/>
      <c r="J37" s="211"/>
      <c r="K37" s="211" t="s">
        <v>246</v>
      </c>
      <c r="L37" s="211" t="s">
        <v>246</v>
      </c>
      <c r="M37" s="211" t="s">
        <v>246</v>
      </c>
      <c r="N37" s="211"/>
      <c r="O37" s="211"/>
      <c r="P37" s="213"/>
    </row>
    <row r="38" spans="2:16" ht="20.100000000000001" customHeight="1">
      <c r="B38" s="218" t="s">
        <v>1079</v>
      </c>
      <c r="C38" s="32"/>
      <c r="D38" s="209"/>
      <c r="E38" s="210"/>
      <c r="F38" s="212" t="s">
        <v>246</v>
      </c>
      <c r="G38" s="212" t="s">
        <v>246</v>
      </c>
      <c r="H38" s="211"/>
      <c r="I38" s="212"/>
      <c r="J38" s="211" t="s">
        <v>246</v>
      </c>
      <c r="K38" s="211"/>
      <c r="L38" s="211" t="s">
        <v>246</v>
      </c>
      <c r="M38" s="211" t="s">
        <v>246</v>
      </c>
      <c r="N38" s="211" t="s">
        <v>246</v>
      </c>
      <c r="O38" s="211"/>
      <c r="P38" s="213"/>
    </row>
    <row r="39" spans="2:16" ht="20.100000000000001" customHeight="1">
      <c r="B39" s="218" t="s">
        <v>268</v>
      </c>
      <c r="C39" s="32"/>
      <c r="D39" s="209"/>
      <c r="E39" s="210"/>
      <c r="F39" s="212" t="s">
        <v>246</v>
      </c>
      <c r="G39" s="212" t="s">
        <v>246</v>
      </c>
      <c r="H39" s="211"/>
      <c r="I39" s="212"/>
      <c r="J39" s="211"/>
      <c r="K39" s="211" t="s">
        <v>246</v>
      </c>
      <c r="L39" s="211" t="s">
        <v>246</v>
      </c>
      <c r="M39" s="211" t="s">
        <v>246</v>
      </c>
      <c r="N39" s="211"/>
      <c r="O39" s="211"/>
      <c r="P39" s="213"/>
    </row>
    <row r="40" spans="2:16" ht="20.100000000000001" customHeight="1">
      <c r="B40" s="37" t="s">
        <v>269</v>
      </c>
      <c r="C40" s="32"/>
      <c r="D40" s="209"/>
      <c r="E40" s="210"/>
      <c r="F40" s="211" t="s">
        <v>246</v>
      </c>
      <c r="G40" s="211" t="s">
        <v>246</v>
      </c>
      <c r="H40" s="211" t="s">
        <v>246</v>
      </c>
      <c r="I40" s="212"/>
      <c r="J40" s="211" t="s">
        <v>246</v>
      </c>
      <c r="K40" s="211" t="s">
        <v>246</v>
      </c>
      <c r="L40" s="211" t="s">
        <v>246</v>
      </c>
      <c r="M40" s="211" t="s">
        <v>246</v>
      </c>
      <c r="N40" s="211" t="s">
        <v>246</v>
      </c>
      <c r="O40" s="211" t="s">
        <v>246</v>
      </c>
      <c r="P40" s="213"/>
    </row>
    <row r="41" spans="2:16" ht="20.100000000000001" customHeight="1">
      <c r="B41" s="37" t="s">
        <v>269</v>
      </c>
      <c r="C41" s="32"/>
      <c r="D41" s="209"/>
      <c r="E41" s="210"/>
      <c r="F41" s="211" t="s">
        <v>246</v>
      </c>
      <c r="G41" s="211" t="s">
        <v>246</v>
      </c>
      <c r="H41" s="211" t="s">
        <v>246</v>
      </c>
      <c r="I41" s="212"/>
      <c r="J41" s="211" t="s">
        <v>246</v>
      </c>
      <c r="K41" s="211" t="s">
        <v>246</v>
      </c>
      <c r="L41" s="211" t="s">
        <v>246</v>
      </c>
      <c r="M41" s="211" t="s">
        <v>246</v>
      </c>
      <c r="N41" s="211" t="s">
        <v>246</v>
      </c>
      <c r="O41" s="211" t="s">
        <v>246</v>
      </c>
      <c r="P41" s="213"/>
    </row>
    <row r="42" spans="2:16" ht="20.100000000000001" customHeight="1">
      <c r="B42" s="37" t="s">
        <v>269</v>
      </c>
      <c r="C42" s="32"/>
      <c r="D42" s="209"/>
      <c r="E42" s="210"/>
      <c r="F42" s="211" t="s">
        <v>246</v>
      </c>
      <c r="G42" s="211" t="s">
        <v>246</v>
      </c>
      <c r="H42" s="211" t="s">
        <v>246</v>
      </c>
      <c r="I42" s="212"/>
      <c r="J42" s="211" t="s">
        <v>246</v>
      </c>
      <c r="K42" s="211" t="s">
        <v>246</v>
      </c>
      <c r="L42" s="211" t="s">
        <v>246</v>
      </c>
      <c r="M42" s="211" t="s">
        <v>246</v>
      </c>
      <c r="N42" s="211" t="s">
        <v>246</v>
      </c>
      <c r="O42" s="211" t="s">
        <v>246</v>
      </c>
      <c r="P42" s="213"/>
    </row>
    <row r="43" spans="2:16" ht="20.100000000000001" customHeight="1">
      <c r="B43" s="37" t="s">
        <v>269</v>
      </c>
      <c r="C43" s="32"/>
      <c r="D43" s="209"/>
      <c r="E43" s="210"/>
      <c r="F43" s="211" t="s">
        <v>246</v>
      </c>
      <c r="G43" s="211" t="s">
        <v>246</v>
      </c>
      <c r="H43" s="211" t="s">
        <v>246</v>
      </c>
      <c r="I43" s="212"/>
      <c r="J43" s="211" t="s">
        <v>246</v>
      </c>
      <c r="K43" s="211" t="s">
        <v>246</v>
      </c>
      <c r="L43" s="211" t="s">
        <v>246</v>
      </c>
      <c r="M43" s="211" t="s">
        <v>246</v>
      </c>
      <c r="N43" s="211" t="s">
        <v>246</v>
      </c>
      <c r="O43" s="211" t="s">
        <v>246</v>
      </c>
      <c r="P43" s="213"/>
    </row>
    <row r="44" spans="2:16" ht="20.100000000000001" customHeight="1">
      <c r="B44" s="37" t="s">
        <v>269</v>
      </c>
      <c r="C44" s="32"/>
      <c r="D44" s="209"/>
      <c r="E44" s="210"/>
      <c r="F44" s="211" t="s">
        <v>246</v>
      </c>
      <c r="G44" s="211" t="s">
        <v>246</v>
      </c>
      <c r="H44" s="211" t="s">
        <v>246</v>
      </c>
      <c r="I44" s="212"/>
      <c r="J44" s="211" t="s">
        <v>246</v>
      </c>
      <c r="K44" s="211" t="s">
        <v>246</v>
      </c>
      <c r="L44" s="211" t="s">
        <v>246</v>
      </c>
      <c r="M44" s="211" t="s">
        <v>246</v>
      </c>
      <c r="N44" s="211" t="s">
        <v>246</v>
      </c>
      <c r="O44" s="211" t="s">
        <v>246</v>
      </c>
      <c r="P44" s="213"/>
    </row>
    <row r="45" spans="2:16" ht="20.100000000000001" customHeight="1">
      <c r="B45" s="214" t="s">
        <v>229</v>
      </c>
      <c r="C45" s="34">
        <f>SUM(C46:C58)</f>
        <v>0</v>
      </c>
      <c r="D45" s="35">
        <f>SUM(D46:D58)</f>
        <v>0</v>
      </c>
      <c r="E45" s="35">
        <f>SUM(E46:E58)</f>
        <v>0</v>
      </c>
      <c r="F45" s="215" t="s">
        <v>246</v>
      </c>
      <c r="G45" s="215" t="s">
        <v>246</v>
      </c>
      <c r="H45" s="215" t="s">
        <v>246</v>
      </c>
      <c r="I45" s="216"/>
      <c r="J45" s="215" t="s">
        <v>246</v>
      </c>
      <c r="K45" s="215" t="s">
        <v>246</v>
      </c>
      <c r="L45" s="215" t="s">
        <v>246</v>
      </c>
      <c r="M45" s="215" t="s">
        <v>246</v>
      </c>
      <c r="N45" s="215" t="s">
        <v>246</v>
      </c>
      <c r="O45" s="215" t="s">
        <v>246</v>
      </c>
      <c r="P45" s="217"/>
    </row>
    <row r="46" spans="2:16" ht="20.100000000000001" customHeight="1">
      <c r="B46" s="227" t="s">
        <v>207</v>
      </c>
      <c r="C46" s="32"/>
      <c r="D46" s="209"/>
      <c r="E46" s="210"/>
      <c r="F46" s="211" t="s">
        <v>246</v>
      </c>
      <c r="G46" s="211" t="s">
        <v>246</v>
      </c>
      <c r="H46" s="211" t="s">
        <v>246</v>
      </c>
      <c r="I46" s="212"/>
      <c r="J46" s="211" t="s">
        <v>246</v>
      </c>
      <c r="K46" s="211" t="s">
        <v>246</v>
      </c>
      <c r="L46" s="211" t="s">
        <v>246</v>
      </c>
      <c r="M46" s="211" t="s">
        <v>246</v>
      </c>
      <c r="N46" s="211" t="s">
        <v>246</v>
      </c>
      <c r="O46" s="211" t="s">
        <v>246</v>
      </c>
      <c r="P46" s="213"/>
    </row>
    <row r="47" spans="2:16" ht="20.100000000000001" customHeight="1">
      <c r="B47" s="227" t="s">
        <v>208</v>
      </c>
      <c r="C47" s="32"/>
      <c r="D47" s="209"/>
      <c r="E47" s="210"/>
      <c r="F47" s="211" t="s">
        <v>246</v>
      </c>
      <c r="G47" s="211" t="s">
        <v>246</v>
      </c>
      <c r="H47" s="211" t="s">
        <v>246</v>
      </c>
      <c r="I47" s="212"/>
      <c r="J47" s="211" t="s">
        <v>246</v>
      </c>
      <c r="K47" s="211" t="s">
        <v>246</v>
      </c>
      <c r="L47" s="211" t="s">
        <v>246</v>
      </c>
      <c r="M47" s="211" t="s">
        <v>246</v>
      </c>
      <c r="N47" s="211" t="s">
        <v>246</v>
      </c>
      <c r="O47" s="211" t="s">
        <v>246</v>
      </c>
      <c r="P47" s="213"/>
    </row>
    <row r="48" spans="2:16" ht="20.100000000000001" customHeight="1">
      <c r="B48" s="227" t="s">
        <v>1080</v>
      </c>
      <c r="C48" s="32"/>
      <c r="D48" s="209"/>
      <c r="E48" s="210"/>
      <c r="F48" s="211" t="s">
        <v>246</v>
      </c>
      <c r="G48" s="211" t="s">
        <v>246</v>
      </c>
      <c r="H48" s="211" t="s">
        <v>246</v>
      </c>
      <c r="I48" s="212"/>
      <c r="J48" s="211" t="s">
        <v>246</v>
      </c>
      <c r="K48" s="211" t="s">
        <v>246</v>
      </c>
      <c r="L48" s="211" t="s">
        <v>246</v>
      </c>
      <c r="M48" s="211" t="s">
        <v>246</v>
      </c>
      <c r="N48" s="211" t="s">
        <v>246</v>
      </c>
      <c r="O48" s="211" t="s">
        <v>246</v>
      </c>
      <c r="P48" s="213"/>
    </row>
    <row r="49" spans="2:16" ht="20.100000000000001" customHeight="1">
      <c r="B49" s="227" t="s">
        <v>1081</v>
      </c>
      <c r="C49" s="32"/>
      <c r="D49" s="209"/>
      <c r="E49" s="209"/>
      <c r="F49" s="212" t="s">
        <v>246</v>
      </c>
      <c r="G49" s="212" t="s">
        <v>246</v>
      </c>
      <c r="H49" s="212" t="s">
        <v>246</v>
      </c>
      <c r="I49" s="212"/>
      <c r="J49" s="212" t="s">
        <v>246</v>
      </c>
      <c r="K49" s="212" t="s">
        <v>246</v>
      </c>
      <c r="L49" s="212" t="s">
        <v>246</v>
      </c>
      <c r="M49" s="212" t="s">
        <v>246</v>
      </c>
      <c r="N49" s="212" t="s">
        <v>246</v>
      </c>
      <c r="O49" s="212" t="s">
        <v>246</v>
      </c>
      <c r="P49" s="213"/>
    </row>
    <row r="50" spans="2:16" ht="20.100000000000001" customHeight="1">
      <c r="B50" s="227" t="s">
        <v>1082</v>
      </c>
      <c r="C50" s="32"/>
      <c r="D50" s="209"/>
      <c r="E50" s="209"/>
      <c r="F50" s="211" t="s">
        <v>246</v>
      </c>
      <c r="G50" s="211" t="s">
        <v>246</v>
      </c>
      <c r="H50" s="211" t="s">
        <v>246</v>
      </c>
      <c r="I50" s="211"/>
      <c r="J50" s="211" t="s">
        <v>246</v>
      </c>
      <c r="K50" s="211" t="s">
        <v>246</v>
      </c>
      <c r="L50" s="211" t="s">
        <v>246</v>
      </c>
      <c r="M50" s="211" t="s">
        <v>246</v>
      </c>
      <c r="N50" s="211" t="s">
        <v>246</v>
      </c>
      <c r="O50" s="211" t="s">
        <v>246</v>
      </c>
      <c r="P50" s="213"/>
    </row>
    <row r="51" spans="2:16" ht="20.100000000000001" customHeight="1">
      <c r="B51" s="227" t="s">
        <v>1083</v>
      </c>
      <c r="C51" s="32"/>
      <c r="D51" s="209"/>
      <c r="E51" s="210"/>
      <c r="F51" s="211" t="s">
        <v>246</v>
      </c>
      <c r="G51" s="211" t="s">
        <v>246</v>
      </c>
      <c r="H51" s="211" t="s">
        <v>246</v>
      </c>
      <c r="I51" s="221"/>
      <c r="J51" s="211" t="s">
        <v>246</v>
      </c>
      <c r="K51" s="211" t="s">
        <v>246</v>
      </c>
      <c r="L51" s="211" t="s">
        <v>246</v>
      </c>
      <c r="M51" s="211" t="s">
        <v>246</v>
      </c>
      <c r="N51" s="211" t="s">
        <v>246</v>
      </c>
      <c r="O51" s="211" t="s">
        <v>246</v>
      </c>
      <c r="P51" s="213"/>
    </row>
    <row r="52" spans="2:16" ht="20.100000000000001" customHeight="1">
      <c r="B52" s="227" t="s">
        <v>1084</v>
      </c>
      <c r="C52" s="32"/>
      <c r="D52" s="209"/>
      <c r="E52" s="210"/>
      <c r="F52" s="211" t="s">
        <v>246</v>
      </c>
      <c r="G52" s="211" t="s">
        <v>246</v>
      </c>
      <c r="H52" s="211" t="s">
        <v>246</v>
      </c>
      <c r="I52" s="221"/>
      <c r="J52" s="211" t="s">
        <v>246</v>
      </c>
      <c r="K52" s="211" t="s">
        <v>246</v>
      </c>
      <c r="L52" s="211" t="s">
        <v>246</v>
      </c>
      <c r="M52" s="211" t="s">
        <v>246</v>
      </c>
      <c r="N52" s="211" t="s">
        <v>246</v>
      </c>
      <c r="O52" s="211" t="s">
        <v>246</v>
      </c>
      <c r="P52" s="213"/>
    </row>
    <row r="53" spans="2:16" ht="20.100000000000001" customHeight="1">
      <c r="B53" s="227" t="s">
        <v>1085</v>
      </c>
      <c r="C53" s="32"/>
      <c r="D53" s="209"/>
      <c r="E53" s="210"/>
      <c r="F53" s="211" t="s">
        <v>246</v>
      </c>
      <c r="G53" s="211" t="s">
        <v>246</v>
      </c>
      <c r="H53" s="211" t="s">
        <v>246</v>
      </c>
      <c r="I53" s="221"/>
      <c r="J53" s="211" t="s">
        <v>246</v>
      </c>
      <c r="K53" s="211" t="s">
        <v>246</v>
      </c>
      <c r="L53" s="211" t="s">
        <v>246</v>
      </c>
      <c r="M53" s="211" t="s">
        <v>246</v>
      </c>
      <c r="N53" s="211" t="s">
        <v>246</v>
      </c>
      <c r="O53" s="211" t="s">
        <v>246</v>
      </c>
      <c r="P53" s="213"/>
    </row>
    <row r="54" spans="2:16" ht="20.100000000000001" customHeight="1">
      <c r="B54" s="227" t="s">
        <v>1086</v>
      </c>
      <c r="C54" s="32"/>
      <c r="D54" s="209"/>
      <c r="E54" s="210"/>
      <c r="F54" s="212" t="s">
        <v>246</v>
      </c>
      <c r="G54" s="212" t="s">
        <v>246</v>
      </c>
      <c r="H54" s="212" t="s">
        <v>246</v>
      </c>
      <c r="I54" s="212"/>
      <c r="J54" s="212" t="s">
        <v>246</v>
      </c>
      <c r="K54" s="212" t="s">
        <v>246</v>
      </c>
      <c r="L54" s="212" t="s">
        <v>246</v>
      </c>
      <c r="M54" s="212" t="s">
        <v>246</v>
      </c>
      <c r="N54" s="212" t="s">
        <v>246</v>
      </c>
      <c r="O54" s="212" t="s">
        <v>246</v>
      </c>
      <c r="P54" s="213"/>
    </row>
    <row r="55" spans="2:16" ht="20.100000000000001" customHeight="1">
      <c r="B55" s="227" t="s">
        <v>1087</v>
      </c>
      <c r="C55" s="32"/>
      <c r="D55" s="209"/>
      <c r="E55" s="210"/>
      <c r="F55" s="212" t="s">
        <v>246</v>
      </c>
      <c r="G55" s="212" t="s">
        <v>246</v>
      </c>
      <c r="H55" s="212" t="s">
        <v>246</v>
      </c>
      <c r="I55" s="212"/>
      <c r="J55" s="212" t="s">
        <v>246</v>
      </c>
      <c r="K55" s="212" t="s">
        <v>246</v>
      </c>
      <c r="L55" s="212" t="s">
        <v>246</v>
      </c>
      <c r="M55" s="212" t="s">
        <v>246</v>
      </c>
      <c r="N55" s="212" t="s">
        <v>246</v>
      </c>
      <c r="O55" s="212" t="s">
        <v>246</v>
      </c>
      <c r="P55" s="213"/>
    </row>
    <row r="56" spans="2:16" ht="20.100000000000001" customHeight="1">
      <c r="B56" s="228" t="s">
        <v>269</v>
      </c>
      <c r="C56" s="32"/>
      <c r="D56" s="209"/>
      <c r="E56" s="210"/>
      <c r="F56" s="212" t="s">
        <v>246</v>
      </c>
      <c r="G56" s="212" t="s">
        <v>246</v>
      </c>
      <c r="H56" s="212" t="s">
        <v>246</v>
      </c>
      <c r="I56" s="212"/>
      <c r="J56" s="212" t="s">
        <v>246</v>
      </c>
      <c r="K56" s="212" t="s">
        <v>246</v>
      </c>
      <c r="L56" s="212" t="s">
        <v>246</v>
      </c>
      <c r="M56" s="212" t="s">
        <v>246</v>
      </c>
      <c r="N56" s="212" t="s">
        <v>246</v>
      </c>
      <c r="O56" s="212" t="s">
        <v>246</v>
      </c>
      <c r="P56" s="213"/>
    </row>
    <row r="57" spans="2:16" ht="20.100000000000001" customHeight="1">
      <c r="B57" s="228" t="s">
        <v>269</v>
      </c>
      <c r="C57" s="32"/>
      <c r="D57" s="209"/>
      <c r="E57" s="210"/>
      <c r="F57" s="212" t="s">
        <v>246</v>
      </c>
      <c r="G57" s="212" t="s">
        <v>246</v>
      </c>
      <c r="H57" s="212" t="s">
        <v>246</v>
      </c>
      <c r="I57" s="212"/>
      <c r="J57" s="212" t="s">
        <v>246</v>
      </c>
      <c r="K57" s="212" t="s">
        <v>246</v>
      </c>
      <c r="L57" s="212" t="s">
        <v>246</v>
      </c>
      <c r="M57" s="212" t="s">
        <v>246</v>
      </c>
      <c r="N57" s="212" t="s">
        <v>246</v>
      </c>
      <c r="O57" s="212" t="s">
        <v>246</v>
      </c>
      <c r="P57" s="213"/>
    </row>
    <row r="58" spans="2:16" ht="20.100000000000001" customHeight="1">
      <c r="B58" s="228" t="s">
        <v>269</v>
      </c>
      <c r="C58" s="32"/>
      <c r="D58" s="209"/>
      <c r="E58" s="210"/>
      <c r="F58" s="211" t="s">
        <v>246</v>
      </c>
      <c r="G58" s="211" t="s">
        <v>246</v>
      </c>
      <c r="H58" s="211" t="s">
        <v>246</v>
      </c>
      <c r="I58" s="221"/>
      <c r="J58" s="211" t="s">
        <v>246</v>
      </c>
      <c r="K58" s="211" t="s">
        <v>246</v>
      </c>
      <c r="L58" s="211" t="s">
        <v>246</v>
      </c>
      <c r="M58" s="211" t="s">
        <v>246</v>
      </c>
      <c r="N58" s="211" t="s">
        <v>246</v>
      </c>
      <c r="O58" s="211" t="s">
        <v>246</v>
      </c>
      <c r="P58" s="213"/>
    </row>
    <row r="59" spans="2:16" ht="20.100000000000001" customHeight="1">
      <c r="B59" s="214" t="s">
        <v>270</v>
      </c>
      <c r="C59" s="216"/>
      <c r="D59" s="229"/>
      <c r="E59" s="229"/>
      <c r="F59" s="215" t="s">
        <v>246</v>
      </c>
      <c r="G59" s="215" t="s">
        <v>246</v>
      </c>
      <c r="H59" s="215" t="s">
        <v>246</v>
      </c>
      <c r="I59" s="216"/>
      <c r="J59" s="215" t="s">
        <v>246</v>
      </c>
      <c r="K59" s="215" t="s">
        <v>246</v>
      </c>
      <c r="L59" s="215" t="s">
        <v>246</v>
      </c>
      <c r="M59" s="215" t="s">
        <v>246</v>
      </c>
      <c r="N59" s="215" t="s">
        <v>246</v>
      </c>
      <c r="O59" s="215" t="s">
        <v>246</v>
      </c>
      <c r="P59" s="217"/>
    </row>
    <row r="60" spans="2:16" ht="20.100000000000001" customHeight="1">
      <c r="B60" s="230" t="s">
        <v>230</v>
      </c>
      <c r="C60" s="32"/>
      <c r="D60" s="209"/>
      <c r="E60" s="210"/>
      <c r="F60" s="211" t="s">
        <v>246</v>
      </c>
      <c r="G60" s="211" t="s">
        <v>246</v>
      </c>
      <c r="H60" s="211" t="s">
        <v>246</v>
      </c>
      <c r="I60" s="212"/>
      <c r="J60" s="211" t="s">
        <v>246</v>
      </c>
      <c r="K60" s="211" t="s">
        <v>246</v>
      </c>
      <c r="L60" s="211" t="s">
        <v>246</v>
      </c>
      <c r="M60" s="211" t="s">
        <v>246</v>
      </c>
      <c r="N60" s="211" t="s">
        <v>246</v>
      </c>
      <c r="O60" s="211" t="s">
        <v>246</v>
      </c>
      <c r="P60" s="213"/>
    </row>
    <row r="61" spans="2:16" ht="20.100000000000001" customHeight="1">
      <c r="B61" s="230" t="s">
        <v>271</v>
      </c>
      <c r="C61" s="32"/>
      <c r="D61" s="209"/>
      <c r="E61" s="210"/>
      <c r="F61" s="211" t="s">
        <v>246</v>
      </c>
      <c r="G61" s="211" t="s">
        <v>246</v>
      </c>
      <c r="H61" s="211" t="s">
        <v>246</v>
      </c>
      <c r="I61" s="212"/>
      <c r="J61" s="211" t="s">
        <v>246</v>
      </c>
      <c r="K61" s="211" t="s">
        <v>246</v>
      </c>
      <c r="L61" s="211" t="s">
        <v>246</v>
      </c>
      <c r="M61" s="211" t="s">
        <v>246</v>
      </c>
      <c r="N61" s="211" t="s">
        <v>246</v>
      </c>
      <c r="O61" s="211" t="s">
        <v>246</v>
      </c>
      <c r="P61" s="213"/>
    </row>
    <row r="62" spans="2:16" ht="20.100000000000001" customHeight="1">
      <c r="B62" s="230" t="s">
        <v>272</v>
      </c>
      <c r="C62" s="32"/>
      <c r="D62" s="209"/>
      <c r="E62" s="210"/>
      <c r="F62" s="211" t="s">
        <v>246</v>
      </c>
      <c r="G62" s="211" t="s">
        <v>246</v>
      </c>
      <c r="H62" s="211" t="s">
        <v>246</v>
      </c>
      <c r="I62" s="212"/>
      <c r="J62" s="211" t="s">
        <v>246</v>
      </c>
      <c r="K62" s="211" t="s">
        <v>246</v>
      </c>
      <c r="L62" s="211" t="s">
        <v>246</v>
      </c>
      <c r="M62" s="211" t="s">
        <v>246</v>
      </c>
      <c r="N62" s="211" t="s">
        <v>246</v>
      </c>
      <c r="O62" s="211" t="s">
        <v>246</v>
      </c>
      <c r="P62" s="213"/>
    </row>
    <row r="63" spans="2:16" ht="20.100000000000001" customHeight="1">
      <c r="B63" s="230" t="s">
        <v>273</v>
      </c>
      <c r="C63" s="32"/>
      <c r="D63" s="209"/>
      <c r="E63" s="210"/>
      <c r="F63" s="211" t="s">
        <v>246</v>
      </c>
      <c r="G63" s="211" t="s">
        <v>246</v>
      </c>
      <c r="H63" s="211" t="s">
        <v>246</v>
      </c>
      <c r="I63" s="212"/>
      <c r="J63" s="211" t="s">
        <v>246</v>
      </c>
      <c r="K63" s="211" t="s">
        <v>246</v>
      </c>
      <c r="L63" s="211" t="s">
        <v>246</v>
      </c>
      <c r="M63" s="211" t="s">
        <v>246</v>
      </c>
      <c r="N63" s="211" t="s">
        <v>246</v>
      </c>
      <c r="O63" s="211" t="s">
        <v>246</v>
      </c>
      <c r="P63" s="213"/>
    </row>
    <row r="64" spans="2:16" ht="20.100000000000001" customHeight="1">
      <c r="B64" s="230" t="s">
        <v>274</v>
      </c>
      <c r="C64" s="32"/>
      <c r="D64" s="209"/>
      <c r="E64" s="210"/>
      <c r="F64" s="211" t="s">
        <v>246</v>
      </c>
      <c r="G64" s="211" t="s">
        <v>246</v>
      </c>
      <c r="H64" s="211" t="s">
        <v>246</v>
      </c>
      <c r="I64" s="212"/>
      <c r="J64" s="211" t="s">
        <v>246</v>
      </c>
      <c r="K64" s="211" t="s">
        <v>246</v>
      </c>
      <c r="L64" s="211" t="s">
        <v>246</v>
      </c>
      <c r="M64" s="211" t="s">
        <v>246</v>
      </c>
      <c r="N64" s="211" t="s">
        <v>246</v>
      </c>
      <c r="O64" s="211" t="s">
        <v>246</v>
      </c>
      <c r="P64" s="213"/>
    </row>
    <row r="65" spans="2:16" ht="35.1" customHeight="1">
      <c r="B65" s="202" t="s">
        <v>275</v>
      </c>
      <c r="C65" s="203">
        <f>C8-C14-SUM(C60:C62)+C63-C64</f>
        <v>0</v>
      </c>
      <c r="D65" s="204">
        <f>D8-D14-SUM(D60:D62)+D63-D64</f>
        <v>0</v>
      </c>
      <c r="E65" s="204">
        <f>E8-E14-SUM(E60:E62)+E63-E64</f>
        <v>0</v>
      </c>
      <c r="F65" s="205" t="s">
        <v>246</v>
      </c>
      <c r="G65" s="205" t="s">
        <v>246</v>
      </c>
      <c r="H65" s="205" t="s">
        <v>246</v>
      </c>
      <c r="I65" s="206"/>
      <c r="J65" s="205" t="s">
        <v>246</v>
      </c>
      <c r="K65" s="205" t="s">
        <v>246</v>
      </c>
      <c r="L65" s="205" t="s">
        <v>246</v>
      </c>
      <c r="M65" s="205" t="s">
        <v>246</v>
      </c>
      <c r="N65" s="205" t="s">
        <v>246</v>
      </c>
      <c r="O65" s="205" t="s">
        <v>246</v>
      </c>
      <c r="P65" s="207"/>
    </row>
    <row r="66" spans="2:16" ht="20.100000000000001" customHeight="1">
      <c r="B66" s="231" t="s">
        <v>276</v>
      </c>
      <c r="C66" s="32"/>
      <c r="D66" s="209"/>
      <c r="E66" s="210"/>
      <c r="F66" s="211" t="s">
        <v>246</v>
      </c>
      <c r="G66" s="211" t="s">
        <v>246</v>
      </c>
      <c r="H66" s="211" t="s">
        <v>246</v>
      </c>
      <c r="I66" s="212"/>
      <c r="J66" s="211" t="s">
        <v>246</v>
      </c>
      <c r="K66" s="211" t="s">
        <v>246</v>
      </c>
      <c r="L66" s="211" t="s">
        <v>246</v>
      </c>
      <c r="M66" s="211" t="s">
        <v>246</v>
      </c>
      <c r="N66" s="211" t="s">
        <v>246</v>
      </c>
      <c r="O66" s="211" t="s">
        <v>246</v>
      </c>
      <c r="P66" s="213"/>
    </row>
    <row r="67" spans="2:16" ht="35.1" customHeight="1">
      <c r="B67" s="202" t="s">
        <v>277</v>
      </c>
      <c r="C67" s="203">
        <f>C65-C66</f>
        <v>0</v>
      </c>
      <c r="D67" s="204">
        <f>D65-D66</f>
        <v>0</v>
      </c>
      <c r="E67" s="204">
        <f>E65-E66</f>
        <v>0</v>
      </c>
      <c r="F67" s="205" t="s">
        <v>246</v>
      </c>
      <c r="G67" s="205" t="s">
        <v>246</v>
      </c>
      <c r="H67" s="205" t="s">
        <v>246</v>
      </c>
      <c r="I67" s="206"/>
      <c r="J67" s="205" t="s">
        <v>246</v>
      </c>
      <c r="K67" s="205" t="s">
        <v>246</v>
      </c>
      <c r="L67" s="205" t="s">
        <v>246</v>
      </c>
      <c r="M67" s="205" t="s">
        <v>246</v>
      </c>
      <c r="N67" s="205" t="s">
        <v>246</v>
      </c>
      <c r="O67" s="205" t="s">
        <v>246</v>
      </c>
      <c r="P67" s="207"/>
    </row>
    <row r="68" spans="2:16" ht="20.100000000000001" customHeight="1">
      <c r="B68" s="231" t="s">
        <v>278</v>
      </c>
      <c r="C68" s="32"/>
      <c r="D68" s="209"/>
      <c r="E68" s="210"/>
      <c r="F68" s="211" t="s">
        <v>246</v>
      </c>
      <c r="G68" s="211" t="s">
        <v>246</v>
      </c>
      <c r="H68" s="211" t="s">
        <v>246</v>
      </c>
      <c r="I68" s="212"/>
      <c r="J68" s="211" t="s">
        <v>246</v>
      </c>
      <c r="K68" s="211" t="s">
        <v>246</v>
      </c>
      <c r="L68" s="211" t="s">
        <v>246</v>
      </c>
      <c r="M68" s="211" t="s">
        <v>246</v>
      </c>
      <c r="N68" s="211" t="s">
        <v>246</v>
      </c>
      <c r="O68" s="211" t="s">
        <v>246</v>
      </c>
      <c r="P68" s="213"/>
    </row>
    <row r="69" spans="2:16" ht="20.100000000000001" customHeight="1">
      <c r="B69" s="231" t="s">
        <v>279</v>
      </c>
      <c r="C69" s="32"/>
      <c r="D69" s="209"/>
      <c r="E69" s="210"/>
      <c r="F69" s="211" t="s">
        <v>246</v>
      </c>
      <c r="G69" s="211" t="s">
        <v>246</v>
      </c>
      <c r="H69" s="211" t="s">
        <v>246</v>
      </c>
      <c r="I69" s="212"/>
      <c r="J69" s="211" t="s">
        <v>246</v>
      </c>
      <c r="K69" s="211" t="s">
        <v>246</v>
      </c>
      <c r="L69" s="211" t="s">
        <v>246</v>
      </c>
      <c r="M69" s="211" t="s">
        <v>246</v>
      </c>
      <c r="N69" s="211" t="s">
        <v>246</v>
      </c>
      <c r="O69" s="211" t="s">
        <v>246</v>
      </c>
      <c r="P69" s="213"/>
    </row>
    <row r="70" spans="2:16" ht="35.1" customHeight="1">
      <c r="B70" s="202" t="s">
        <v>280</v>
      </c>
      <c r="C70" s="203">
        <f>C67+C68-C69</f>
        <v>0</v>
      </c>
      <c r="D70" s="204">
        <f>D67+D68-D69</f>
        <v>0</v>
      </c>
      <c r="E70" s="204">
        <f>E67+E68-E69</f>
        <v>0</v>
      </c>
      <c r="F70" s="205" t="s">
        <v>246</v>
      </c>
      <c r="G70" s="205" t="s">
        <v>246</v>
      </c>
      <c r="H70" s="205" t="s">
        <v>246</v>
      </c>
      <c r="I70" s="206"/>
      <c r="J70" s="205" t="s">
        <v>246</v>
      </c>
      <c r="K70" s="205" t="s">
        <v>246</v>
      </c>
      <c r="L70" s="205" t="s">
        <v>246</v>
      </c>
      <c r="M70" s="205" t="s">
        <v>246</v>
      </c>
      <c r="N70" s="205" t="s">
        <v>246</v>
      </c>
      <c r="O70" s="205" t="s">
        <v>246</v>
      </c>
      <c r="P70" s="207"/>
    </row>
    <row r="71" spans="2:16" ht="20.100000000000001" customHeight="1">
      <c r="B71" s="231" t="s">
        <v>281</v>
      </c>
      <c r="C71" s="32"/>
      <c r="D71" s="209"/>
      <c r="E71" s="210"/>
      <c r="F71" s="211" t="s">
        <v>246</v>
      </c>
      <c r="G71" s="211" t="s">
        <v>246</v>
      </c>
      <c r="H71" s="211" t="s">
        <v>246</v>
      </c>
      <c r="I71" s="212"/>
      <c r="J71" s="211" t="s">
        <v>246</v>
      </c>
      <c r="K71" s="211" t="s">
        <v>246</v>
      </c>
      <c r="L71" s="211" t="s">
        <v>246</v>
      </c>
      <c r="M71" s="211" t="s">
        <v>246</v>
      </c>
      <c r="N71" s="211" t="s">
        <v>246</v>
      </c>
      <c r="O71" s="211" t="s">
        <v>246</v>
      </c>
      <c r="P71" s="213"/>
    </row>
    <row r="72" spans="2:16" ht="35.1" customHeight="1">
      <c r="B72" s="202" t="s">
        <v>228</v>
      </c>
      <c r="C72" s="203">
        <f>C70-C71</f>
        <v>0</v>
      </c>
      <c r="D72" s="204">
        <f>D70-D71</f>
        <v>0</v>
      </c>
      <c r="E72" s="204">
        <f>E70-E71</f>
        <v>0</v>
      </c>
      <c r="F72" s="205" t="s">
        <v>246</v>
      </c>
      <c r="G72" s="205" t="s">
        <v>246</v>
      </c>
      <c r="H72" s="205" t="s">
        <v>246</v>
      </c>
      <c r="I72" s="206"/>
      <c r="J72" s="205" t="s">
        <v>246</v>
      </c>
      <c r="K72" s="205" t="s">
        <v>246</v>
      </c>
      <c r="L72" s="205" t="s">
        <v>246</v>
      </c>
      <c r="M72" s="205" t="s">
        <v>246</v>
      </c>
      <c r="N72" s="205" t="s">
        <v>246</v>
      </c>
      <c r="O72" s="205" t="s">
        <v>246</v>
      </c>
      <c r="P72" s="207"/>
    </row>
    <row r="73" spans="2:16" ht="35.1" customHeight="1">
      <c r="B73" s="200" t="s">
        <v>392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</row>
    <row r="74" spans="2:16" ht="20.100000000000001" customHeight="1">
      <c r="B74" s="232" t="s">
        <v>282</v>
      </c>
      <c r="C74" s="32"/>
      <c r="D74" s="210"/>
      <c r="E74" s="210"/>
      <c r="F74" s="211" t="s">
        <v>246</v>
      </c>
      <c r="G74" s="211" t="s">
        <v>246</v>
      </c>
      <c r="H74" s="211" t="s">
        <v>246</v>
      </c>
      <c r="I74" s="212"/>
      <c r="J74" s="211" t="s">
        <v>246</v>
      </c>
      <c r="K74" s="211" t="s">
        <v>246</v>
      </c>
      <c r="L74" s="211" t="s">
        <v>246</v>
      </c>
      <c r="M74" s="211" t="s">
        <v>246</v>
      </c>
      <c r="N74" s="211" t="s">
        <v>246</v>
      </c>
      <c r="O74" s="211" t="s">
        <v>246</v>
      </c>
      <c r="P74" s="213"/>
    </row>
    <row r="75" spans="2:16" ht="20.100000000000001" customHeight="1">
      <c r="B75" s="232" t="s">
        <v>283</v>
      </c>
      <c r="C75" s="32"/>
      <c r="D75" s="210"/>
      <c r="E75" s="210"/>
      <c r="F75" s="211" t="s">
        <v>246</v>
      </c>
      <c r="G75" s="211" t="s">
        <v>246</v>
      </c>
      <c r="H75" s="211" t="s">
        <v>246</v>
      </c>
      <c r="I75" s="212"/>
      <c r="J75" s="211" t="s">
        <v>246</v>
      </c>
      <c r="K75" s="211" t="s">
        <v>246</v>
      </c>
      <c r="L75" s="211" t="s">
        <v>246</v>
      </c>
      <c r="M75" s="211" t="s">
        <v>246</v>
      </c>
      <c r="N75" s="211" t="s">
        <v>246</v>
      </c>
      <c r="O75" s="211" t="s">
        <v>246</v>
      </c>
      <c r="P75" s="213"/>
    </row>
    <row r="76" spans="2:16" ht="20.100000000000001" customHeight="1">
      <c r="B76" s="232" t="s">
        <v>284</v>
      </c>
      <c r="C76" s="38"/>
      <c r="D76" s="210"/>
      <c r="E76" s="210"/>
      <c r="F76" s="211" t="s">
        <v>246</v>
      </c>
      <c r="G76" s="211" t="s">
        <v>246</v>
      </c>
      <c r="H76" s="211" t="s">
        <v>246</v>
      </c>
      <c r="I76" s="212"/>
      <c r="J76" s="211" t="s">
        <v>246</v>
      </c>
      <c r="K76" s="211" t="s">
        <v>246</v>
      </c>
      <c r="L76" s="211" t="s">
        <v>246</v>
      </c>
      <c r="M76" s="211" t="s">
        <v>246</v>
      </c>
      <c r="N76" s="211" t="s">
        <v>246</v>
      </c>
      <c r="O76" s="211" t="s">
        <v>246</v>
      </c>
      <c r="P76" s="213"/>
    </row>
    <row r="77" spans="2:16" ht="20.100000000000001" customHeight="1">
      <c r="B77" s="232" t="s">
        <v>285</v>
      </c>
      <c r="C77" s="39"/>
      <c r="D77" s="210"/>
      <c r="E77" s="210"/>
      <c r="F77" s="211" t="s">
        <v>246</v>
      </c>
      <c r="G77" s="211" t="s">
        <v>246</v>
      </c>
      <c r="H77" s="211" t="s">
        <v>246</v>
      </c>
      <c r="I77" s="212"/>
      <c r="J77" s="211" t="s">
        <v>246</v>
      </c>
      <c r="K77" s="211" t="s">
        <v>246</v>
      </c>
      <c r="L77" s="211" t="s">
        <v>246</v>
      </c>
      <c r="M77" s="211" t="s">
        <v>246</v>
      </c>
      <c r="N77" s="211" t="s">
        <v>246</v>
      </c>
      <c r="O77" s="211" t="s">
        <v>246</v>
      </c>
      <c r="P77" s="213"/>
    </row>
    <row r="78" spans="2:16" ht="20.100000000000001" customHeight="1">
      <c r="B78" s="232" t="s">
        <v>286</v>
      </c>
      <c r="C78" s="38"/>
      <c r="D78" s="210"/>
      <c r="E78" s="210"/>
      <c r="F78" s="211" t="s">
        <v>246</v>
      </c>
      <c r="G78" s="211" t="s">
        <v>246</v>
      </c>
      <c r="H78" s="211" t="s">
        <v>246</v>
      </c>
      <c r="I78" s="212"/>
      <c r="J78" s="211" t="s">
        <v>246</v>
      </c>
      <c r="K78" s="211" t="s">
        <v>246</v>
      </c>
      <c r="L78" s="211" t="s">
        <v>246</v>
      </c>
      <c r="M78" s="211" t="s">
        <v>246</v>
      </c>
      <c r="N78" s="211" t="s">
        <v>246</v>
      </c>
      <c r="O78" s="211" t="s">
        <v>246</v>
      </c>
      <c r="P78" s="213"/>
    </row>
    <row r="79" spans="2:16" ht="25.35" customHeight="1">
      <c r="B79" s="233" t="s">
        <v>287</v>
      </c>
      <c r="C79" s="40">
        <f>SUM(C74:C78)</f>
        <v>0</v>
      </c>
      <c r="D79" s="41">
        <f>SUM(D74:D78)</f>
        <v>0</v>
      </c>
      <c r="E79" s="41">
        <f>SUM(E74:E78)</f>
        <v>0</v>
      </c>
      <c r="F79" s="234" t="s">
        <v>246</v>
      </c>
      <c r="G79" s="234" t="s">
        <v>246</v>
      </c>
      <c r="H79" s="234" t="s">
        <v>246</v>
      </c>
      <c r="I79" s="212"/>
      <c r="J79" s="234" t="s">
        <v>246</v>
      </c>
      <c r="K79" s="234" t="s">
        <v>246</v>
      </c>
      <c r="L79" s="234" t="s">
        <v>246</v>
      </c>
      <c r="M79" s="234" t="s">
        <v>246</v>
      </c>
      <c r="N79" s="234" t="s">
        <v>246</v>
      </c>
      <c r="O79" s="234" t="s">
        <v>246</v>
      </c>
      <c r="P79" s="235"/>
    </row>
    <row r="80" spans="2:16" ht="35.1" customHeight="1">
      <c r="B80" s="230" t="s">
        <v>288</v>
      </c>
      <c r="C80" s="40">
        <f>C79-C74-C75</f>
        <v>0</v>
      </c>
      <c r="D80" s="41">
        <f>D79-D74-D75</f>
        <v>0</v>
      </c>
      <c r="E80" s="41">
        <f>E79-E74-E75</f>
        <v>0</v>
      </c>
      <c r="F80" s="234" t="s">
        <v>246</v>
      </c>
      <c r="G80" s="234" t="s">
        <v>246</v>
      </c>
      <c r="H80" s="234" t="s">
        <v>246</v>
      </c>
      <c r="I80" s="212"/>
      <c r="J80" s="234" t="s">
        <v>246</v>
      </c>
      <c r="K80" s="234" t="s">
        <v>246</v>
      </c>
      <c r="L80" s="234" t="s">
        <v>246</v>
      </c>
      <c r="M80" s="234" t="s">
        <v>246</v>
      </c>
      <c r="N80" s="234" t="s">
        <v>246</v>
      </c>
      <c r="O80" s="234" t="s">
        <v>246</v>
      </c>
      <c r="P80" s="235"/>
    </row>
    <row r="81" spans="2:16" ht="24.75" customHeight="1">
      <c r="B81" s="214" t="s">
        <v>393</v>
      </c>
      <c r="C81" s="216"/>
      <c r="D81" s="229"/>
      <c r="E81" s="229"/>
      <c r="F81" s="215"/>
      <c r="G81" s="215"/>
      <c r="H81" s="215"/>
      <c r="I81" s="216"/>
      <c r="J81" s="215"/>
      <c r="K81" s="215"/>
      <c r="L81" s="215"/>
      <c r="M81" s="215"/>
      <c r="N81" s="215"/>
      <c r="O81" s="215"/>
      <c r="P81" s="217"/>
    </row>
    <row r="82" spans="2:16" s="1" customFormat="1" ht="33.75" customHeight="1">
      <c r="B82" s="42"/>
      <c r="C82" s="236"/>
      <c r="D82" s="43"/>
      <c r="E82" s="4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44"/>
    </row>
    <row r="83" spans="2:16" s="1" customFormat="1" ht="33.75" customHeight="1">
      <c r="B83" s="42"/>
      <c r="C83" s="236"/>
      <c r="D83" s="43"/>
      <c r="E83" s="4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44"/>
    </row>
    <row r="84" spans="2:16" s="1" customFormat="1" ht="27.75" customHeight="1">
      <c r="B84" s="42"/>
      <c r="C84" s="236"/>
      <c r="D84" s="43"/>
      <c r="E84" s="4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44"/>
    </row>
    <row r="85" spans="2:16">
      <c r="B85" s="198"/>
      <c r="C85" s="237"/>
      <c r="D85" s="237"/>
      <c r="E85" s="237"/>
    </row>
    <row r="86" spans="2:16">
      <c r="B86" s="198"/>
      <c r="C86" s="237"/>
      <c r="D86" s="237"/>
      <c r="E86" s="237"/>
    </row>
    <row r="88" spans="2:16">
      <c r="B88" s="136" t="s">
        <v>339</v>
      </c>
    </row>
    <row r="89" spans="2:16">
      <c r="B89" s="139" t="s">
        <v>1088</v>
      </c>
    </row>
    <row r="90" spans="2:16">
      <c r="B90" s="140" t="s">
        <v>1089</v>
      </c>
    </row>
    <row r="91" spans="2:16">
      <c r="B91" s="142" t="s">
        <v>1062</v>
      </c>
    </row>
    <row r="92" spans="2:16">
      <c r="B92" s="142" t="s">
        <v>1063</v>
      </c>
    </row>
    <row r="93" spans="2:16" ht="15">
      <c r="B93" s="5"/>
    </row>
  </sheetData>
  <mergeCells count="7">
    <mergeCell ref="E5:E6"/>
    <mergeCell ref="F5:O5"/>
    <mergeCell ref="P5:P6"/>
    <mergeCell ref="I2:I4"/>
    <mergeCell ref="B5:B6"/>
    <mergeCell ref="C5:C6"/>
    <mergeCell ref="D5:D6"/>
  </mergeCells>
  <dataValidations count="3">
    <dataValidation allowBlank="1" showInputMessage="1" showErrorMessage="1" promptTitle="Reservas nos termos do UNILEX(€)" prompt="Fórmula de cálculo:_x000a_Total Capital Próprio/Fundos Patrimoniais (€) - Capital subscrito/Fundos (€) - Reservas Legais/Estatutárias (€)" sqref="B80" xr:uid="{770A21E3-5CD7-4398-9F0F-4E5CFE6D167F}"/>
    <dataValidation allowBlank="1" showInputMessage="1" showErrorMessage="1" promptTitle="SIGRE:" prompt="Preencher apenas caso exista uma rede de recolha própria." sqref="F28" xr:uid="{B0E4B2F4-2020-46AE-9A6C-178652EB8773}"/>
    <dataValidation allowBlank="1" showInputMessage="1" showErrorMessage="1" promptTitle="Fluxo Embalagens Generalistas!" prompt="Preencher apenas caso exista uma rede de recolha própria." sqref="C28:C29" xr:uid="{30D86057-7137-4A0F-9796-6B39CD67854F}"/>
  </dataValidations>
  <pageMargins left="0.7" right="0.7" top="0.75" bottom="0.75" header="0.3" footer="0.3"/>
  <pageSetup paperSize="9" orientation="landscape" horizontalDpi="4294967293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B2:AA101"/>
  <sheetViews>
    <sheetView showGridLines="0" zoomScale="80" zoomScaleNormal="80" workbookViewId="0">
      <selection activeCell="B15" sqref="B15"/>
    </sheetView>
  </sheetViews>
  <sheetFormatPr defaultColWidth="9.42578125" defaultRowHeight="10.5"/>
  <cols>
    <col min="1" max="1" width="3.7109375" style="10" customWidth="1"/>
    <col min="2" max="2" width="88.42578125" style="10" customWidth="1"/>
    <col min="3" max="3" width="22.5703125" style="10" customWidth="1"/>
    <col min="4" max="4" width="19.5703125" style="10" customWidth="1"/>
    <col min="5" max="11" width="18.5703125" style="10" customWidth="1"/>
    <col min="12" max="13" width="25.5703125" style="10" customWidth="1"/>
    <col min="14" max="14" width="18.5703125" style="10" customWidth="1"/>
    <col min="15" max="15" width="15.5703125" style="10" customWidth="1"/>
    <col min="16" max="16" width="18.42578125" style="10" customWidth="1"/>
    <col min="17" max="27" width="18.5703125" style="10" customWidth="1"/>
    <col min="28" max="16384" width="9.42578125" style="10"/>
  </cols>
  <sheetData>
    <row r="2" spans="2:11" ht="30.75" customHeight="1">
      <c r="B2" s="241" t="s">
        <v>1117</v>
      </c>
      <c r="D2" s="622"/>
      <c r="E2" s="622"/>
      <c r="F2" s="622"/>
      <c r="G2" s="622"/>
      <c r="H2" s="622"/>
      <c r="I2" s="622"/>
      <c r="J2" s="622"/>
      <c r="K2" s="622"/>
    </row>
    <row r="3" spans="2:11" ht="15" customHeight="1">
      <c r="B3" s="11"/>
      <c r="C3" s="12"/>
      <c r="D3" s="13"/>
      <c r="E3" s="13"/>
      <c r="F3" s="13"/>
      <c r="G3" s="13"/>
      <c r="H3" s="13"/>
      <c r="I3" s="13"/>
      <c r="J3" s="13"/>
      <c r="K3" s="13"/>
    </row>
    <row r="4" spans="2:11" ht="25.35" customHeight="1">
      <c r="B4" s="242" t="s">
        <v>303</v>
      </c>
      <c r="C4" s="4"/>
      <c r="D4" s="1"/>
      <c r="E4" s="1"/>
      <c r="F4" s="1"/>
      <c r="G4" s="1"/>
    </row>
    <row r="5" spans="2:11" ht="25.35" customHeight="1">
      <c r="B5" s="242" t="s">
        <v>304</v>
      </c>
      <c r="C5" s="6"/>
      <c r="D5" s="1"/>
      <c r="E5" s="1"/>
      <c r="F5" s="1"/>
      <c r="G5" s="1"/>
    </row>
    <row r="6" spans="2:11" ht="25.35" customHeight="1">
      <c r="B6" s="242" t="s">
        <v>305</v>
      </c>
      <c r="C6" s="6"/>
      <c r="D6" s="1"/>
      <c r="E6" s="1"/>
      <c r="F6" s="1"/>
      <c r="G6" s="1"/>
    </row>
    <row r="7" spans="2:11" ht="25.35" customHeight="1" thickBot="1">
      <c r="B7" s="243" t="s">
        <v>306</v>
      </c>
      <c r="C7" s="244"/>
      <c r="D7" s="1"/>
      <c r="E7" s="245"/>
      <c r="F7" s="1"/>
      <c r="G7" s="246"/>
    </row>
    <row r="8" spans="2:11" s="14" customFormat="1" ht="45" customHeight="1">
      <c r="B8" s="247"/>
      <c r="C8" s="320" t="s">
        <v>307</v>
      </c>
      <c r="D8" s="321" t="s">
        <v>1091</v>
      </c>
      <c r="E8" s="248" t="s">
        <v>308</v>
      </c>
      <c r="F8" s="249" t="s">
        <v>309</v>
      </c>
      <c r="G8" s="250" t="s">
        <v>209</v>
      </c>
    </row>
    <row r="9" spans="2:11" ht="25.35" customHeight="1">
      <c r="B9" s="251" t="s">
        <v>1</v>
      </c>
      <c r="C9" s="252"/>
      <c r="D9" s="252"/>
      <c r="E9" s="252"/>
      <c r="F9" s="252"/>
      <c r="G9" s="252"/>
      <c r="H9" s="15"/>
    </row>
    <row r="10" spans="2:11" ht="25.35" customHeight="1">
      <c r="B10" s="253" t="s">
        <v>310</v>
      </c>
      <c r="C10" s="254"/>
      <c r="D10" s="255"/>
      <c r="E10" s="256"/>
      <c r="F10" s="257"/>
      <c r="G10" s="258"/>
      <c r="H10" s="16"/>
    </row>
    <row r="11" spans="2:11" ht="25.35" customHeight="1">
      <c r="B11" s="251" t="s">
        <v>210</v>
      </c>
      <c r="C11" s="252"/>
      <c r="D11" s="252"/>
      <c r="E11" s="252"/>
      <c r="F11" s="252"/>
      <c r="G11" s="259"/>
      <c r="H11" s="15"/>
    </row>
    <row r="12" spans="2:11" ht="25.35" customHeight="1">
      <c r="B12" s="253" t="s">
        <v>211</v>
      </c>
      <c r="C12" s="260"/>
      <c r="D12" s="261"/>
      <c r="E12" s="262"/>
      <c r="F12" s="263"/>
      <c r="G12" s="264"/>
      <c r="H12" s="17"/>
      <c r="I12" s="18"/>
      <c r="J12" s="18"/>
    </row>
    <row r="13" spans="2:11" ht="25.35" customHeight="1">
      <c r="B13" s="253" t="s">
        <v>212</v>
      </c>
      <c r="C13" s="260"/>
      <c r="D13" s="261"/>
      <c r="E13" s="262"/>
      <c r="F13" s="263"/>
      <c r="G13" s="264"/>
      <c r="H13" s="17"/>
      <c r="I13" s="18"/>
      <c r="J13" s="18"/>
    </row>
    <row r="14" spans="2:11" ht="25.35" customHeight="1">
      <c r="B14" s="253" t="s">
        <v>213</v>
      </c>
      <c r="C14" s="260"/>
      <c r="D14" s="261"/>
      <c r="E14" s="262"/>
      <c r="F14" s="263"/>
      <c r="G14" s="264"/>
      <c r="H14" s="17"/>
      <c r="I14" s="18"/>
      <c r="J14" s="18"/>
    </row>
    <row r="15" spans="2:11" ht="25.35" customHeight="1">
      <c r="B15" s="253" t="s">
        <v>214</v>
      </c>
      <c r="C15" s="260"/>
      <c r="D15" s="261"/>
      <c r="E15" s="262"/>
      <c r="F15" s="263"/>
      <c r="G15" s="264"/>
      <c r="H15" s="17"/>
      <c r="I15" s="18"/>
      <c r="J15" s="18"/>
    </row>
    <row r="16" spans="2:11" ht="25.35" customHeight="1">
      <c r="B16" s="253" t="s">
        <v>215</v>
      </c>
      <c r="C16" s="260"/>
      <c r="D16" s="261"/>
      <c r="E16" s="262"/>
      <c r="F16" s="263"/>
      <c r="G16" s="264"/>
      <c r="H16" s="17"/>
      <c r="I16" s="18"/>
      <c r="J16" s="18"/>
    </row>
    <row r="17" spans="2:10" ht="25.35" customHeight="1">
      <c r="B17" s="253" t="s">
        <v>216</v>
      </c>
      <c r="C17" s="260"/>
      <c r="D17" s="265"/>
      <c r="E17" s="266"/>
      <c r="F17" s="263"/>
      <c r="G17" s="264"/>
      <c r="H17" s="17"/>
      <c r="I17" s="18"/>
      <c r="J17" s="18"/>
    </row>
    <row r="18" spans="2:10" ht="25.35" customHeight="1">
      <c r="B18" s="251" t="s">
        <v>311</v>
      </c>
      <c r="C18" s="252"/>
      <c r="D18" s="252"/>
      <c r="E18" s="252"/>
      <c r="F18" s="252"/>
      <c r="G18" s="259"/>
    </row>
    <row r="19" spans="2:10" ht="25.35" customHeight="1">
      <c r="B19" s="267" t="s">
        <v>1092</v>
      </c>
      <c r="C19" s="268"/>
      <c r="D19" s="261"/>
      <c r="E19" s="269"/>
      <c r="F19" s="263"/>
      <c r="G19" s="264"/>
    </row>
    <row r="20" spans="2:10" ht="25.35" customHeight="1">
      <c r="B20" s="267" t="s">
        <v>1093</v>
      </c>
      <c r="C20" s="268"/>
      <c r="D20" s="261"/>
      <c r="E20" s="269"/>
      <c r="F20" s="263"/>
      <c r="G20" s="264"/>
    </row>
    <row r="21" spans="2:10" ht="25.35" customHeight="1">
      <c r="B21" s="251" t="s">
        <v>312</v>
      </c>
      <c r="C21" s="252"/>
      <c r="D21" s="252"/>
      <c r="E21" s="252"/>
      <c r="F21" s="252"/>
      <c r="G21" s="259"/>
    </row>
    <row r="22" spans="2:10" ht="25.35" customHeight="1">
      <c r="B22" s="267" t="s">
        <v>1094</v>
      </c>
      <c r="C22" s="260"/>
      <c r="D22" s="270"/>
      <c r="E22" s="262"/>
      <c r="F22" s="271"/>
      <c r="G22" s="264"/>
    </row>
    <row r="23" spans="2:10" ht="25.35" customHeight="1">
      <c r="B23" s="267" t="s">
        <v>1095</v>
      </c>
      <c r="C23" s="260"/>
      <c r="D23" s="270"/>
      <c r="E23" s="262"/>
      <c r="F23" s="271"/>
      <c r="G23" s="264"/>
    </row>
    <row r="24" spans="2:10" ht="25.35" customHeight="1">
      <c r="B24" s="251" t="s">
        <v>313</v>
      </c>
      <c r="C24" s="252"/>
      <c r="D24" s="252"/>
      <c r="E24" s="252"/>
      <c r="F24" s="252"/>
      <c r="G24" s="259"/>
    </row>
    <row r="25" spans="2:10" ht="25.35" customHeight="1">
      <c r="B25" s="267" t="s">
        <v>1096</v>
      </c>
      <c r="C25" s="260"/>
      <c r="D25" s="270"/>
      <c r="E25" s="262"/>
      <c r="F25" s="271"/>
      <c r="G25" s="264"/>
    </row>
    <row r="26" spans="2:10" ht="25.35" customHeight="1">
      <c r="B26" s="267" t="s">
        <v>1097</v>
      </c>
      <c r="C26" s="260"/>
      <c r="D26" s="272"/>
      <c r="E26" s="256"/>
      <c r="F26" s="273"/>
      <c r="G26" s="258"/>
    </row>
    <row r="27" spans="2:10" ht="25.35" customHeight="1">
      <c r="B27" s="251" t="s">
        <v>182</v>
      </c>
      <c r="C27" s="252"/>
      <c r="D27" s="252"/>
      <c r="E27" s="252"/>
      <c r="F27" s="252"/>
      <c r="G27" s="259"/>
    </row>
    <row r="28" spans="2:10" ht="25.35" customHeight="1">
      <c r="B28" s="267" t="s">
        <v>217</v>
      </c>
      <c r="C28" s="260"/>
      <c r="D28" s="255"/>
      <c r="E28" s="256"/>
      <c r="F28" s="257"/>
      <c r="G28" s="258"/>
    </row>
    <row r="29" spans="2:10" ht="25.35" customHeight="1">
      <c r="B29" s="267" t="s">
        <v>218</v>
      </c>
      <c r="C29" s="260"/>
      <c r="D29" s="255"/>
      <c r="E29" s="256"/>
      <c r="F29" s="257"/>
      <c r="G29" s="258"/>
    </row>
    <row r="30" spans="2:10" ht="25.35" customHeight="1">
      <c r="B30" s="251" t="s">
        <v>183</v>
      </c>
      <c r="C30" s="252"/>
      <c r="D30" s="252"/>
      <c r="E30" s="252"/>
      <c r="F30" s="252"/>
      <c r="G30" s="259"/>
    </row>
    <row r="31" spans="2:10" ht="25.35" customHeight="1">
      <c r="B31" s="267" t="s">
        <v>219</v>
      </c>
      <c r="C31" s="260"/>
      <c r="D31" s="255"/>
      <c r="E31" s="256"/>
      <c r="F31" s="257"/>
      <c r="G31" s="258"/>
    </row>
    <row r="32" spans="2:10" ht="25.35" customHeight="1" thickBot="1">
      <c r="B32" s="274" t="s">
        <v>220</v>
      </c>
      <c r="C32" s="275"/>
      <c r="D32" s="276"/>
      <c r="E32" s="277"/>
      <c r="F32" s="278"/>
      <c r="G32" s="279"/>
    </row>
    <row r="33" spans="2:27" ht="27.6" customHeight="1">
      <c r="B33" s="280" t="s">
        <v>314</v>
      </c>
      <c r="C33" s="322" t="s">
        <v>315</v>
      </c>
      <c r="D33" s="1"/>
      <c r="E33" s="1"/>
      <c r="F33" s="1"/>
      <c r="G33" s="1"/>
    </row>
    <row r="34" spans="2:27" ht="28.35" customHeight="1">
      <c r="B34" s="281" t="s">
        <v>316</v>
      </c>
      <c r="C34" s="282"/>
      <c r="D34" s="1"/>
      <c r="E34" s="1"/>
      <c r="F34" s="1"/>
      <c r="G34" s="1"/>
    </row>
    <row r="35" spans="2:27" ht="18" customHeight="1">
      <c r="B35" s="283" t="s">
        <v>317</v>
      </c>
      <c r="C35" s="282"/>
      <c r="D35" s="1"/>
      <c r="E35" s="1"/>
      <c r="F35" s="1"/>
      <c r="G35" s="1"/>
    </row>
    <row r="36" spans="2:27" ht="18" customHeight="1">
      <c r="B36" s="284" t="s">
        <v>318</v>
      </c>
      <c r="C36" s="282"/>
      <c r="D36" s="1"/>
      <c r="E36" s="1"/>
      <c r="F36" s="1"/>
      <c r="G36" s="1"/>
    </row>
    <row r="37" spans="2:27" ht="18" customHeight="1" thickBot="1">
      <c r="B37" s="285" t="s">
        <v>1098</v>
      </c>
      <c r="C37" s="286"/>
      <c r="D37" s="1"/>
      <c r="E37" s="1"/>
      <c r="F37" s="1"/>
      <c r="G37" s="1"/>
    </row>
    <row r="38" spans="2:27" ht="12.75">
      <c r="B38" s="1"/>
      <c r="C38" s="1"/>
      <c r="D38" s="1"/>
      <c r="E38" s="1"/>
      <c r="F38" s="1"/>
      <c r="G38" s="1"/>
    </row>
    <row r="39" spans="2:27" ht="12.75">
      <c r="B39" s="31" t="s">
        <v>171</v>
      </c>
      <c r="C39" s="287"/>
      <c r="D39" s="1"/>
      <c r="E39" s="287"/>
      <c r="F39" s="287"/>
      <c r="G39" s="287"/>
      <c r="H39" s="19"/>
      <c r="I39" s="19"/>
      <c r="J39" s="19"/>
      <c r="K39" s="19"/>
      <c r="L39" s="19"/>
      <c r="M39" s="19"/>
      <c r="N39" s="19"/>
      <c r="O39" s="19"/>
      <c r="P39" s="19"/>
    </row>
    <row r="40" spans="2:27" ht="12.75">
      <c r="B40" s="31" t="s">
        <v>221</v>
      </c>
      <c r="C40" s="287"/>
      <c r="D40" s="1"/>
      <c r="E40" s="287"/>
      <c r="F40" s="287"/>
      <c r="G40" s="287"/>
      <c r="H40" s="19"/>
      <c r="I40" s="19"/>
      <c r="J40" s="19"/>
      <c r="K40" s="19"/>
      <c r="L40" s="19"/>
      <c r="M40" s="19"/>
      <c r="N40" s="19"/>
      <c r="O40" s="19"/>
      <c r="P40" s="19"/>
    </row>
    <row r="41" spans="2:27" ht="12.75">
      <c r="B41" s="288" t="s">
        <v>222</v>
      </c>
      <c r="C41" s="289"/>
      <c r="D41" s="1"/>
      <c r="E41" s="289"/>
      <c r="F41" s="289"/>
      <c r="G41" s="289"/>
      <c r="H41" s="20"/>
      <c r="I41" s="20"/>
      <c r="J41" s="20"/>
      <c r="K41" s="20"/>
      <c r="L41" s="20"/>
      <c r="M41" s="20"/>
      <c r="N41" s="20"/>
      <c r="O41" s="20"/>
      <c r="P41" s="20"/>
    </row>
    <row r="42" spans="2:27">
      <c r="C42" s="21"/>
      <c r="D42" s="22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2:27" ht="25.35" customHeight="1">
      <c r="B43" s="323" t="s">
        <v>1099</v>
      </c>
      <c r="C43" s="1"/>
      <c r="D43" s="197"/>
      <c r="E43" s="197"/>
      <c r="F43" s="197"/>
      <c r="G43" s="197"/>
      <c r="H43" s="197"/>
      <c r="I43" s="197"/>
      <c r="J43" s="197"/>
      <c r="K43" s="197"/>
      <c r="L43" s="287"/>
      <c r="M43" s="287"/>
      <c r="N43" s="287"/>
      <c r="O43" s="287"/>
      <c r="P43" s="1"/>
      <c r="Q43" s="1"/>
      <c r="R43" s="1"/>
      <c r="S43" s="1"/>
      <c r="T43" s="1"/>
      <c r="U43" s="1"/>
      <c r="V43" s="1"/>
      <c r="W43" s="1"/>
      <c r="X43" s="1"/>
    </row>
    <row r="44" spans="2:27" ht="25.35" customHeight="1">
      <c r="B44" s="323" t="s">
        <v>9</v>
      </c>
      <c r="C44" s="237"/>
      <c r="D44" s="1"/>
      <c r="E44" s="290"/>
      <c r="F44" s="290"/>
      <c r="G44" s="290"/>
      <c r="H44" s="290"/>
      <c r="I44" s="290"/>
      <c r="J44" s="290"/>
      <c r="K44" s="287"/>
      <c r="L44" s="287"/>
      <c r="M44" s="287"/>
      <c r="N44" s="287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2:27" ht="21.6" customHeight="1">
      <c r="B45" s="324" t="s">
        <v>1100</v>
      </c>
      <c r="C45" s="291"/>
      <c r="D45" s="292"/>
      <c r="E45" s="293"/>
      <c r="F45" s="292"/>
      <c r="G45" s="292"/>
      <c r="H45" s="292"/>
      <c r="I45" s="292"/>
      <c r="J45" s="292"/>
      <c r="K45" s="294"/>
      <c r="L45" s="294"/>
      <c r="M45" s="294"/>
      <c r="N45" s="294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7" ht="33.6" customHeight="1">
      <c r="B46" s="617" t="s">
        <v>223</v>
      </c>
      <c r="C46" s="615" t="s">
        <v>319</v>
      </c>
      <c r="D46" s="615"/>
      <c r="E46" s="615"/>
      <c r="F46" s="612" t="s">
        <v>172</v>
      </c>
      <c r="G46" s="613"/>
      <c r="H46" s="613"/>
      <c r="I46" s="613"/>
      <c r="J46" s="614"/>
      <c r="K46" s="612" t="s">
        <v>173</v>
      </c>
      <c r="L46" s="614"/>
      <c r="M46" s="618" t="s">
        <v>320</v>
      </c>
      <c r="N46" s="325" t="s">
        <v>321</v>
      </c>
      <c r="O46" s="325" t="s">
        <v>322</v>
      </c>
      <c r="P46" s="295" t="s">
        <v>176</v>
      </c>
      <c r="Q46" s="295" t="s">
        <v>177</v>
      </c>
      <c r="R46" s="295" t="s">
        <v>186</v>
      </c>
      <c r="S46" s="295" t="s">
        <v>187</v>
      </c>
      <c r="T46" s="623" t="s">
        <v>1101</v>
      </c>
      <c r="U46" s="623" t="s">
        <v>1102</v>
      </c>
      <c r="V46" s="623" t="s">
        <v>323</v>
      </c>
      <c r="W46" s="623" t="s">
        <v>1103</v>
      </c>
      <c r="X46" s="623" t="s">
        <v>1104</v>
      </c>
      <c r="Y46" s="625" t="s">
        <v>5</v>
      </c>
      <c r="Z46" s="625" t="s">
        <v>1105</v>
      </c>
      <c r="AA46" s="611"/>
    </row>
    <row r="47" spans="2:27" ht="25.35" customHeight="1">
      <c r="B47" s="617"/>
      <c r="C47" s="327" t="s">
        <v>174</v>
      </c>
      <c r="D47" s="327" t="s">
        <v>324</v>
      </c>
      <c r="E47" s="327" t="s">
        <v>325</v>
      </c>
      <c r="F47" s="327" t="s">
        <v>326</v>
      </c>
      <c r="G47" s="327" t="s">
        <v>327</v>
      </c>
      <c r="H47" s="327" t="s">
        <v>328</v>
      </c>
      <c r="I47" s="327" t="s">
        <v>329</v>
      </c>
      <c r="J47" s="327" t="s">
        <v>330</v>
      </c>
      <c r="K47" s="328" t="s">
        <v>331</v>
      </c>
      <c r="L47" s="328" t="s">
        <v>175</v>
      </c>
      <c r="M47" s="627"/>
      <c r="N47" s="326"/>
      <c r="O47" s="326"/>
      <c r="P47" s="296"/>
      <c r="Q47" s="296"/>
      <c r="R47" s="296"/>
      <c r="S47" s="296"/>
      <c r="T47" s="624"/>
      <c r="U47" s="624"/>
      <c r="V47" s="624"/>
      <c r="W47" s="624"/>
      <c r="X47" s="624"/>
      <c r="Y47" s="626"/>
      <c r="Z47" s="626"/>
      <c r="AA47" s="611"/>
    </row>
    <row r="48" spans="2:27" ht="25.35" customHeight="1">
      <c r="B48" s="329" t="s">
        <v>165</v>
      </c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8"/>
      <c r="N48" s="299"/>
      <c r="O48" s="299"/>
      <c r="P48" s="300"/>
      <c r="Q48" s="300"/>
      <c r="R48" s="300"/>
      <c r="S48" s="300"/>
      <c r="T48" s="300"/>
      <c r="U48" s="300"/>
      <c r="V48" s="300"/>
      <c r="W48" s="300"/>
      <c r="X48" s="300"/>
      <c r="Y48" s="23"/>
      <c r="Z48" s="23" t="s">
        <v>166</v>
      </c>
      <c r="AA48" s="301"/>
    </row>
    <row r="49" spans="2:27" ht="25.35" customHeight="1">
      <c r="B49" s="329" t="s">
        <v>160</v>
      </c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8"/>
      <c r="N49" s="299"/>
      <c r="O49" s="299"/>
      <c r="P49" s="300"/>
      <c r="Q49" s="300"/>
      <c r="R49" s="300"/>
      <c r="S49" s="300"/>
      <c r="T49" s="300"/>
      <c r="U49" s="300"/>
      <c r="V49" s="300"/>
      <c r="W49" s="300"/>
      <c r="X49" s="300"/>
      <c r="Y49" s="23"/>
      <c r="Z49" s="23" t="s">
        <v>166</v>
      </c>
      <c r="AA49" s="301"/>
    </row>
    <row r="50" spans="2:27" ht="25.35" customHeight="1">
      <c r="B50" s="329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8"/>
      <c r="N50" s="299"/>
      <c r="O50" s="299"/>
      <c r="P50" s="300"/>
      <c r="Q50" s="300"/>
      <c r="R50" s="300"/>
      <c r="S50" s="300"/>
      <c r="T50" s="300"/>
      <c r="U50" s="300"/>
      <c r="V50" s="300"/>
      <c r="W50" s="300"/>
      <c r="X50" s="300"/>
      <c r="Y50" s="23"/>
      <c r="Z50" s="23" t="s">
        <v>166</v>
      </c>
    </row>
    <row r="51" spans="2:27" ht="25.35" customHeight="1">
      <c r="B51" s="302"/>
      <c r="C51" s="303"/>
      <c r="D51" s="303"/>
      <c r="E51" s="303"/>
      <c r="F51" s="304"/>
      <c r="G51" s="303"/>
      <c r="H51" s="303"/>
      <c r="I51" s="303"/>
      <c r="J51" s="303"/>
      <c r="K51" s="303"/>
      <c r="L51" s="303"/>
      <c r="M51" s="303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24"/>
      <c r="Z51" s="24"/>
    </row>
    <row r="52" spans="2:27" ht="25.35" customHeight="1">
      <c r="B52" s="615" t="s">
        <v>185</v>
      </c>
      <c r="C52" s="618" t="s">
        <v>332</v>
      </c>
      <c r="D52" s="618"/>
      <c r="E52" s="618"/>
      <c r="F52" s="619" t="s">
        <v>333</v>
      </c>
      <c r="G52" s="619" t="s">
        <v>334</v>
      </c>
      <c r="H52" s="621" t="s">
        <v>1106</v>
      </c>
      <c r="I52" s="619" t="s">
        <v>1105</v>
      </c>
      <c r="J52" s="306"/>
      <c r="K52" s="303"/>
      <c r="L52" s="303"/>
      <c r="M52" s="303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24"/>
      <c r="Z52" s="24"/>
    </row>
    <row r="53" spans="2:27" ht="25.35" customHeight="1">
      <c r="B53" s="612"/>
      <c r="C53" s="327" t="s">
        <v>174</v>
      </c>
      <c r="D53" s="327" t="s">
        <v>224</v>
      </c>
      <c r="E53" s="327" t="s">
        <v>5</v>
      </c>
      <c r="F53" s="620"/>
      <c r="G53" s="619"/>
      <c r="H53" s="621"/>
      <c r="I53" s="619"/>
      <c r="J53" s="306"/>
      <c r="K53" s="303"/>
      <c r="L53" s="303"/>
      <c r="M53" s="303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24"/>
      <c r="Z53" s="24"/>
    </row>
    <row r="54" spans="2:27" ht="25.5">
      <c r="B54" s="329" t="s">
        <v>335</v>
      </c>
      <c r="C54" s="307"/>
      <c r="D54" s="307"/>
      <c r="E54" s="307"/>
      <c r="F54" s="300"/>
      <c r="G54" s="308"/>
      <c r="H54" s="308"/>
      <c r="I54" s="300" t="s">
        <v>166</v>
      </c>
      <c r="J54" s="303"/>
      <c r="K54" s="303"/>
      <c r="L54" s="303"/>
      <c r="M54" s="303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24"/>
      <c r="Z54" s="24"/>
    </row>
    <row r="55" spans="2:27" ht="45" customHeight="1">
      <c r="B55" s="329" t="s">
        <v>336</v>
      </c>
      <c r="C55" s="309"/>
      <c r="D55" s="309"/>
      <c r="E55" s="309"/>
      <c r="F55" s="300"/>
      <c r="G55" s="308"/>
      <c r="H55" s="308"/>
      <c r="I55" s="300" t="s">
        <v>166</v>
      </c>
      <c r="J55" s="303"/>
      <c r="K55" s="303"/>
      <c r="L55" s="303"/>
      <c r="M55" s="303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1"/>
      <c r="Y55" s="24"/>
      <c r="Z55" s="24"/>
    </row>
    <row r="56" spans="2:27" ht="25.35" customHeight="1">
      <c r="B56" s="329" t="s">
        <v>316</v>
      </c>
      <c r="C56" s="310"/>
      <c r="D56" s="310"/>
      <c r="E56" s="310"/>
      <c r="F56" s="300"/>
      <c r="G56" s="310"/>
      <c r="H56" s="310"/>
      <c r="I56" s="300" t="s">
        <v>166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7" ht="25.35" customHeight="1">
      <c r="B57" s="329" t="s">
        <v>317</v>
      </c>
      <c r="C57" s="310"/>
      <c r="D57" s="310"/>
      <c r="E57" s="310"/>
      <c r="F57" s="300"/>
      <c r="G57" s="310"/>
      <c r="H57" s="310"/>
      <c r="I57" s="300" t="s">
        <v>166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7" ht="25.35" customHeight="1">
      <c r="B58" s="329" t="s">
        <v>318</v>
      </c>
      <c r="C58" s="311"/>
      <c r="D58" s="311"/>
      <c r="E58" s="311"/>
      <c r="F58" s="300"/>
      <c r="G58" s="311"/>
      <c r="H58" s="311"/>
      <c r="I58" s="300" t="s">
        <v>166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7" ht="25.35" customHeight="1">
      <c r="B59" s="329" t="s">
        <v>1098</v>
      </c>
      <c r="C59" s="311"/>
      <c r="D59" s="311"/>
      <c r="E59" s="311"/>
      <c r="F59" s="300"/>
      <c r="G59" s="311"/>
      <c r="H59" s="311"/>
      <c r="I59" s="300" t="s">
        <v>166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7" ht="25.35" customHeight="1">
      <c r="B60" s="312"/>
      <c r="C60" s="1"/>
      <c r="D60" s="1"/>
      <c r="E60" s="1"/>
      <c r="F60" s="30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7" ht="25.35" customHeight="1">
      <c r="B61" s="615" t="s">
        <v>337</v>
      </c>
      <c r="C61" s="615" t="s">
        <v>225</v>
      </c>
      <c r="D61" s="615"/>
      <c r="E61" s="615"/>
      <c r="F61" s="612" t="s">
        <v>172</v>
      </c>
      <c r="G61" s="613"/>
      <c r="H61" s="613"/>
      <c r="I61" s="613"/>
      <c r="J61" s="614"/>
      <c r="K61" s="615" t="s">
        <v>184</v>
      </c>
      <c r="L61" s="615"/>
      <c r="M61" s="615"/>
      <c r="N61" s="615" t="s">
        <v>5</v>
      </c>
      <c r="O61" s="623" t="s">
        <v>176</v>
      </c>
      <c r="P61" s="623" t="s">
        <v>177</v>
      </c>
      <c r="Q61" s="623" t="s">
        <v>186</v>
      </c>
      <c r="R61" s="623" t="s">
        <v>1107</v>
      </c>
      <c r="S61" s="619" t="s">
        <v>1101</v>
      </c>
      <c r="T61" s="619" t="s">
        <v>1108</v>
      </c>
      <c r="U61" s="619" t="s">
        <v>1103</v>
      </c>
      <c r="V61" s="619" t="s">
        <v>1104</v>
      </c>
      <c r="W61" s="623" t="s">
        <v>5</v>
      </c>
      <c r="X61" s="623" t="s">
        <v>1105</v>
      </c>
      <c r="Y61" s="616"/>
      <c r="Z61" s="616"/>
    </row>
    <row r="62" spans="2:27" ht="25.35" customHeight="1">
      <c r="B62" s="612"/>
      <c r="C62" s="327" t="s">
        <v>174</v>
      </c>
      <c r="D62" s="327" t="s">
        <v>324</v>
      </c>
      <c r="E62" s="327" t="s">
        <v>1109</v>
      </c>
      <c r="F62" s="327" t="s">
        <v>327</v>
      </c>
      <c r="G62" s="327" t="s">
        <v>328</v>
      </c>
      <c r="H62" s="327" t="s">
        <v>329</v>
      </c>
      <c r="I62" s="327" t="s">
        <v>330</v>
      </c>
      <c r="J62" s="327" t="s">
        <v>1110</v>
      </c>
      <c r="K62" s="328" t="s">
        <v>180</v>
      </c>
      <c r="L62" s="328" t="s">
        <v>181</v>
      </c>
      <c r="M62" s="328" t="s">
        <v>226</v>
      </c>
      <c r="N62" s="615"/>
      <c r="O62" s="624"/>
      <c r="P62" s="624"/>
      <c r="Q62" s="624"/>
      <c r="R62" s="624"/>
      <c r="S62" s="619"/>
      <c r="T62" s="619"/>
      <c r="U62" s="619"/>
      <c r="V62" s="619"/>
      <c r="W62" s="624"/>
      <c r="X62" s="624"/>
      <c r="Y62" s="616"/>
      <c r="Z62" s="616"/>
    </row>
    <row r="63" spans="2:27" ht="35.1" customHeight="1">
      <c r="B63" s="329"/>
      <c r="C63" s="313"/>
      <c r="D63" s="313"/>
      <c r="E63" s="314"/>
      <c r="F63" s="313"/>
      <c r="G63" s="313"/>
      <c r="H63" s="313"/>
      <c r="I63" s="313"/>
      <c r="J63" s="313"/>
      <c r="K63" s="315"/>
      <c r="L63" s="313"/>
      <c r="M63" s="313"/>
      <c r="N63" s="316"/>
      <c r="O63" s="313"/>
      <c r="P63" s="313"/>
      <c r="Q63" s="313"/>
      <c r="R63" s="317"/>
      <c r="S63" s="313"/>
      <c r="T63" s="313"/>
      <c r="U63" s="313"/>
      <c r="V63" s="313"/>
      <c r="W63" s="313"/>
      <c r="X63" s="318" t="s">
        <v>166</v>
      </c>
      <c r="Y63" s="25"/>
      <c r="Z63" s="25"/>
    </row>
    <row r="64" spans="2:27" ht="35.1" customHeight="1">
      <c r="B64" s="329"/>
      <c r="C64" s="313"/>
      <c r="D64" s="313"/>
      <c r="E64" s="313"/>
      <c r="F64" s="313"/>
      <c r="G64" s="313"/>
      <c r="H64" s="313"/>
      <c r="I64" s="313"/>
      <c r="J64" s="313"/>
      <c r="K64" s="315"/>
      <c r="L64" s="313"/>
      <c r="M64" s="313"/>
      <c r="N64" s="313"/>
      <c r="O64" s="313"/>
      <c r="P64" s="313"/>
      <c r="Q64" s="313"/>
      <c r="R64" s="317"/>
      <c r="S64" s="313"/>
      <c r="T64" s="313"/>
      <c r="U64" s="313"/>
      <c r="V64" s="313"/>
      <c r="W64" s="313"/>
      <c r="X64" s="318" t="s">
        <v>166</v>
      </c>
      <c r="Y64" s="25"/>
      <c r="Z64" s="25"/>
    </row>
    <row r="65" spans="2:26" ht="35.1" customHeight="1">
      <c r="B65" s="329"/>
      <c r="C65" s="313"/>
      <c r="D65" s="313"/>
      <c r="E65" s="313"/>
      <c r="F65" s="313"/>
      <c r="G65" s="313"/>
      <c r="H65" s="313"/>
      <c r="I65" s="313"/>
      <c r="J65" s="313"/>
      <c r="K65" s="315"/>
      <c r="L65" s="313"/>
      <c r="M65" s="313"/>
      <c r="N65" s="313"/>
      <c r="O65" s="313"/>
      <c r="P65" s="313"/>
      <c r="Q65" s="313"/>
      <c r="R65" s="317"/>
      <c r="S65" s="313"/>
      <c r="T65" s="313"/>
      <c r="U65" s="313"/>
      <c r="V65" s="313"/>
      <c r="W65" s="313"/>
      <c r="X65" s="318" t="s">
        <v>166</v>
      </c>
      <c r="Y65" s="25"/>
      <c r="Z65" s="25"/>
    </row>
    <row r="66" spans="2:26" ht="35.1" customHeight="1">
      <c r="B66" s="329"/>
      <c r="C66" s="313"/>
      <c r="D66" s="313"/>
      <c r="E66" s="313"/>
      <c r="F66" s="313"/>
      <c r="G66" s="313"/>
      <c r="H66" s="313"/>
      <c r="I66" s="313"/>
      <c r="J66" s="313"/>
      <c r="K66" s="315"/>
      <c r="L66" s="313"/>
      <c r="M66" s="313"/>
      <c r="N66" s="313"/>
      <c r="O66" s="313"/>
      <c r="P66" s="313"/>
      <c r="Q66" s="313"/>
      <c r="R66" s="317"/>
      <c r="S66" s="313"/>
      <c r="T66" s="313"/>
      <c r="U66" s="313"/>
      <c r="V66" s="313"/>
      <c r="W66" s="313"/>
      <c r="X66" s="318" t="s">
        <v>166</v>
      </c>
    </row>
    <row r="67" spans="2:26" ht="35.1" customHeight="1">
      <c r="B67" s="329"/>
      <c r="C67" s="313"/>
      <c r="D67" s="313"/>
      <c r="E67" s="313"/>
      <c r="F67" s="313"/>
      <c r="G67" s="313"/>
      <c r="H67" s="313"/>
      <c r="I67" s="313"/>
      <c r="J67" s="313"/>
      <c r="K67" s="315"/>
      <c r="L67" s="313"/>
      <c r="M67" s="313"/>
      <c r="N67" s="313"/>
      <c r="O67" s="313"/>
      <c r="P67" s="313"/>
      <c r="Q67" s="313"/>
      <c r="R67" s="317"/>
      <c r="S67" s="313"/>
      <c r="T67" s="313"/>
      <c r="U67" s="313"/>
      <c r="V67" s="313"/>
      <c r="W67" s="313"/>
      <c r="X67" s="318" t="s">
        <v>166</v>
      </c>
    </row>
    <row r="68" spans="2:26" ht="35.1" customHeight="1">
      <c r="B68" s="329"/>
      <c r="C68" s="313"/>
      <c r="D68" s="313"/>
      <c r="E68" s="313"/>
      <c r="F68" s="313"/>
      <c r="G68" s="313"/>
      <c r="H68" s="313"/>
      <c r="I68" s="313"/>
      <c r="J68" s="313"/>
      <c r="K68" s="315"/>
      <c r="L68" s="313"/>
      <c r="M68" s="313"/>
      <c r="N68" s="313"/>
      <c r="O68" s="313"/>
      <c r="P68" s="313"/>
      <c r="Q68" s="313"/>
      <c r="R68" s="317"/>
      <c r="S68" s="313"/>
      <c r="T68" s="313"/>
      <c r="U68" s="313"/>
      <c r="V68" s="313"/>
      <c r="W68" s="313"/>
      <c r="X68" s="318" t="s">
        <v>166</v>
      </c>
    </row>
    <row r="69" spans="2:26" ht="35.1" customHeight="1">
      <c r="B69" s="329"/>
      <c r="C69" s="313"/>
      <c r="D69" s="313"/>
      <c r="E69" s="313"/>
      <c r="F69" s="313"/>
      <c r="G69" s="313"/>
      <c r="H69" s="313"/>
      <c r="I69" s="313"/>
      <c r="J69" s="313"/>
      <c r="K69" s="315"/>
      <c r="L69" s="313"/>
      <c r="M69" s="313"/>
      <c r="N69" s="313"/>
      <c r="O69" s="313"/>
      <c r="P69" s="313"/>
      <c r="Q69" s="313"/>
      <c r="R69" s="317"/>
      <c r="S69" s="313"/>
      <c r="T69" s="313"/>
      <c r="U69" s="313"/>
      <c r="V69" s="313"/>
      <c r="W69" s="313"/>
      <c r="X69" s="318" t="s">
        <v>166</v>
      </c>
    </row>
    <row r="70" spans="2:26" ht="35.1" customHeight="1">
      <c r="B70" s="329"/>
      <c r="C70" s="313"/>
      <c r="D70" s="313"/>
      <c r="E70" s="313"/>
      <c r="F70" s="313"/>
      <c r="G70" s="313"/>
      <c r="H70" s="313"/>
      <c r="I70" s="313"/>
      <c r="J70" s="313"/>
      <c r="K70" s="315"/>
      <c r="L70" s="313"/>
      <c r="M70" s="313"/>
      <c r="N70" s="313"/>
      <c r="O70" s="313"/>
      <c r="P70" s="313"/>
      <c r="Q70" s="313"/>
      <c r="R70" s="317"/>
      <c r="S70" s="313"/>
      <c r="T70" s="313"/>
      <c r="U70" s="313"/>
      <c r="V70" s="313"/>
      <c r="W70" s="313"/>
      <c r="X70" s="318" t="s">
        <v>166</v>
      </c>
    </row>
    <row r="71" spans="2:26" ht="35.1" customHeight="1">
      <c r="B71" s="329"/>
      <c r="C71" s="313"/>
      <c r="D71" s="313"/>
      <c r="E71" s="313"/>
      <c r="F71" s="313"/>
      <c r="G71" s="313"/>
      <c r="H71" s="313"/>
      <c r="I71" s="313"/>
      <c r="J71" s="313"/>
      <c r="K71" s="315"/>
      <c r="L71" s="313"/>
      <c r="M71" s="313"/>
      <c r="N71" s="313"/>
      <c r="O71" s="313"/>
      <c r="P71" s="313"/>
      <c r="Q71" s="313"/>
      <c r="R71" s="317"/>
      <c r="S71" s="313"/>
      <c r="T71" s="313"/>
      <c r="U71" s="313"/>
      <c r="V71" s="313"/>
      <c r="W71" s="313"/>
      <c r="X71" s="318" t="s">
        <v>166</v>
      </c>
    </row>
    <row r="72" spans="2:26" ht="35.1" customHeight="1">
      <c r="B72" s="329"/>
      <c r="C72" s="313"/>
      <c r="D72" s="313"/>
      <c r="E72" s="313"/>
      <c r="F72" s="313"/>
      <c r="G72" s="313"/>
      <c r="H72" s="313"/>
      <c r="I72" s="313"/>
      <c r="J72" s="313"/>
      <c r="K72" s="315"/>
      <c r="L72" s="313"/>
      <c r="M72" s="313"/>
      <c r="N72" s="313"/>
      <c r="O72" s="313"/>
      <c r="P72" s="313"/>
      <c r="Q72" s="313"/>
      <c r="R72" s="317"/>
      <c r="S72" s="313"/>
      <c r="T72" s="313"/>
      <c r="U72" s="313"/>
      <c r="V72" s="313"/>
      <c r="W72" s="313"/>
      <c r="X72" s="318" t="s">
        <v>166</v>
      </c>
    </row>
    <row r="73" spans="2:26" ht="35.1" customHeight="1">
      <c r="B73" s="329"/>
      <c r="C73" s="313"/>
      <c r="D73" s="313"/>
      <c r="E73" s="313"/>
      <c r="F73" s="313"/>
      <c r="G73" s="313"/>
      <c r="H73" s="313"/>
      <c r="I73" s="313"/>
      <c r="J73" s="313"/>
      <c r="K73" s="315"/>
      <c r="L73" s="313"/>
      <c r="M73" s="313"/>
      <c r="N73" s="313"/>
      <c r="O73" s="313"/>
      <c r="P73" s="313"/>
      <c r="Q73" s="313"/>
      <c r="R73" s="317"/>
      <c r="S73" s="313"/>
      <c r="T73" s="313"/>
      <c r="U73" s="313"/>
      <c r="V73" s="313"/>
      <c r="W73" s="313"/>
      <c r="X73" s="318" t="s">
        <v>166</v>
      </c>
    </row>
    <row r="74" spans="2:26" ht="35.1" customHeight="1">
      <c r="B74" s="329"/>
      <c r="C74" s="313"/>
      <c r="D74" s="313"/>
      <c r="E74" s="313"/>
      <c r="F74" s="313"/>
      <c r="G74" s="313"/>
      <c r="H74" s="313"/>
      <c r="I74" s="313"/>
      <c r="J74" s="313"/>
      <c r="K74" s="315"/>
      <c r="L74" s="313"/>
      <c r="M74" s="313"/>
      <c r="N74" s="313"/>
      <c r="O74" s="313"/>
      <c r="P74" s="313"/>
      <c r="Q74" s="313"/>
      <c r="R74" s="319"/>
      <c r="S74" s="313"/>
      <c r="T74" s="313"/>
      <c r="U74" s="313"/>
      <c r="V74" s="313"/>
      <c r="W74" s="313"/>
      <c r="X74" s="318" t="s">
        <v>166</v>
      </c>
    </row>
    <row r="75" spans="2:26" ht="35.1" customHeight="1">
      <c r="B75" s="329"/>
      <c r="C75" s="313"/>
      <c r="D75" s="313"/>
      <c r="E75" s="313"/>
      <c r="F75" s="313"/>
      <c r="G75" s="313"/>
      <c r="H75" s="313"/>
      <c r="I75" s="313"/>
      <c r="J75" s="313"/>
      <c r="K75" s="315"/>
      <c r="L75" s="313"/>
      <c r="M75" s="313"/>
      <c r="N75" s="313"/>
      <c r="O75" s="313"/>
      <c r="P75" s="313"/>
      <c r="Q75" s="313"/>
      <c r="R75" s="319"/>
      <c r="S75" s="313"/>
      <c r="T75" s="313"/>
      <c r="U75" s="313"/>
      <c r="V75" s="313"/>
      <c r="W75" s="313"/>
      <c r="X75" s="318" t="s">
        <v>166</v>
      </c>
    </row>
    <row r="76" spans="2:26" ht="35.1" customHeight="1">
      <c r="B76" s="329"/>
      <c r="C76" s="313"/>
      <c r="D76" s="313"/>
      <c r="E76" s="313"/>
      <c r="F76" s="313"/>
      <c r="G76" s="313"/>
      <c r="H76" s="313"/>
      <c r="I76" s="313"/>
      <c r="J76" s="313"/>
      <c r="K76" s="315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8" t="s">
        <v>166</v>
      </c>
    </row>
    <row r="80" spans="2:26">
      <c r="B80" s="330" t="s">
        <v>1111</v>
      </c>
    </row>
    <row r="81" spans="2:2">
      <c r="B81" s="331" t="s">
        <v>338</v>
      </c>
    </row>
    <row r="82" spans="2:2">
      <c r="B82" s="331" t="s">
        <v>195</v>
      </c>
    </row>
    <row r="83" spans="2:2">
      <c r="B83" s="331" t="s">
        <v>178</v>
      </c>
    </row>
    <row r="84" spans="2:2">
      <c r="B84" s="331" t="s">
        <v>2</v>
      </c>
    </row>
    <row r="85" spans="2:2">
      <c r="B85" s="331" t="s">
        <v>16</v>
      </c>
    </row>
    <row r="86" spans="2:2">
      <c r="B86" s="331" t="s">
        <v>179</v>
      </c>
    </row>
    <row r="87" spans="2:2">
      <c r="B87" s="331" t="s">
        <v>227</v>
      </c>
    </row>
    <row r="88" spans="2:2">
      <c r="B88" s="331" t="s">
        <v>196</v>
      </c>
    </row>
    <row r="89" spans="2:2">
      <c r="B89" s="331" t="s">
        <v>183</v>
      </c>
    </row>
    <row r="92" spans="2:2" ht="12.75">
      <c r="B92" s="26" t="s">
        <v>339</v>
      </c>
    </row>
    <row r="93" spans="2:2" ht="12.75">
      <c r="B93" s="27" t="s">
        <v>1088</v>
      </c>
    </row>
    <row r="94" spans="2:2" ht="12.75">
      <c r="B94" s="28" t="s">
        <v>1089</v>
      </c>
    </row>
    <row r="95" spans="2:2" ht="12.75">
      <c r="B95" s="81" t="s">
        <v>1062</v>
      </c>
    </row>
    <row r="96" spans="2:2" ht="12.75">
      <c r="B96" s="81" t="s">
        <v>1063</v>
      </c>
    </row>
    <row r="97" spans="2:2" ht="12.75">
      <c r="B97" s="3" t="s">
        <v>1112</v>
      </c>
    </row>
    <row r="98" spans="2:2" ht="12.75">
      <c r="B98" s="3" t="s">
        <v>1113</v>
      </c>
    </row>
    <row r="99" spans="2:2" ht="12.75">
      <c r="B99" s="3" t="s">
        <v>1114</v>
      </c>
    </row>
    <row r="100" spans="2:2" ht="12.75">
      <c r="B100" s="3" t="s">
        <v>1115</v>
      </c>
    </row>
    <row r="101" spans="2:2" ht="12.75">
      <c r="B101" s="3" t="s">
        <v>1116</v>
      </c>
    </row>
  </sheetData>
  <mergeCells count="37">
    <mergeCell ref="X61:X62"/>
    <mergeCell ref="Y61:Y62"/>
    <mergeCell ref="S61:S62"/>
    <mergeCell ref="T61:T62"/>
    <mergeCell ref="U61:U62"/>
    <mergeCell ref="V61:V62"/>
    <mergeCell ref="W61:W62"/>
    <mergeCell ref="N61:N62"/>
    <mergeCell ref="O61:O62"/>
    <mergeCell ref="P61:P62"/>
    <mergeCell ref="Q61:Q62"/>
    <mergeCell ref="R61:R62"/>
    <mergeCell ref="D2:K2"/>
    <mergeCell ref="W46:W47"/>
    <mergeCell ref="X46:X47"/>
    <mergeCell ref="Y46:Y47"/>
    <mergeCell ref="Z46:Z47"/>
    <mergeCell ref="T46:T47"/>
    <mergeCell ref="U46:U47"/>
    <mergeCell ref="V46:V47"/>
    <mergeCell ref="M46:M47"/>
    <mergeCell ref="AA46:AA47"/>
    <mergeCell ref="F61:J61"/>
    <mergeCell ref="K61:M61"/>
    <mergeCell ref="Z61:Z62"/>
    <mergeCell ref="B46:B47"/>
    <mergeCell ref="C46:E46"/>
    <mergeCell ref="F46:J46"/>
    <mergeCell ref="K46:L46"/>
    <mergeCell ref="B52:B53"/>
    <mergeCell ref="C52:E52"/>
    <mergeCell ref="F52:F53"/>
    <mergeCell ref="G52:G53"/>
    <mergeCell ref="H52:H53"/>
    <mergeCell ref="I52:I53"/>
    <mergeCell ref="B61:B62"/>
    <mergeCell ref="C61:E61"/>
  </mergeCells>
  <phoneticPr fontId="9" type="noConversion"/>
  <dataValidations xWindow="837" yWindow="701" count="22">
    <dataValidation allowBlank="1" showInputMessage="1" showErrorMessage="1" prompt="A preencher pela APA/DGAE" sqref="M48:O50" xr:uid="{CB8A03A1-AA68-42A5-92EC-0431B0B7B04D}"/>
    <dataValidation allowBlank="1" showInputMessage="1" showErrorMessage="1" promptTitle="Critério ❶" prompt="Variação na quantidade de produtos declarados face ao histórico do aderente " sqref="F47" xr:uid="{34E98C2D-C868-47FC-8D19-A79B998EB165}"/>
    <dataValidation allowBlank="1" showInputMessage="1" showErrorMessage="1" promptTitle="Critério ❷" prompt="Nível de qualidade da informação declarada" sqref="F62 G47" xr:uid="{07175339-2BC4-4E27-82D4-2A9E26281641}"/>
    <dataValidation allowBlank="1" showInputMessage="1" showErrorMessage="1" promptTitle="Critério ❸" prompt="Incumprimento de prazos " sqref="G62 H47" xr:uid="{EBA76660-995D-400B-AEA2-998D33006770}"/>
    <dataValidation allowBlank="1" showInputMessage="1" showErrorMessage="1" promptTitle="Critério ❹" prompt="Auditorias de Anos Anteriores" sqref="H62 I47" xr:uid="{B6B31D29-D0FF-44A4-9E66-90883640B734}"/>
    <dataValidation allowBlank="1" showInputMessage="1" showErrorMessage="1" promptTitle="Critério ❺" prompt="Suspeitas ou denúncias" sqref="I62:J62 J47" xr:uid="{32386762-5BA7-4B02-A917-A73A07E442BF}"/>
    <dataValidation allowBlank="1" showInputMessage="1" showErrorMessage="1" promptTitle="Critérios mínimos" prompt="Selecione  a opção &quot;1&quot; da lista - se aplicar o critério;_x000a_Selecione  a opção &quot;0&quot;da lista - se não aplicar o critério." sqref="F61 F46" xr:uid="{9A9874F4-82AF-4987-BFCD-D2F46CAD7F68}"/>
    <dataValidation allowBlank="1" showInputMessage="1" showErrorMessage="1" promptTitle="Pontuação" prompt="Somatório dos pontos resultantes da aplicação dos critérios mínimos e específicos" sqref="M46" xr:uid="{3D448E3F-7A28-44DD-A880-43C10CA3DE75}"/>
    <dataValidation allowBlank="1" showInputMessage="1" showErrorMessage="1" promptTitle="Critério específico" prompt="Introduzir crítério aplicado" sqref="K47" xr:uid="{4B1B7B79-E109-4CCA-8E93-BC5F0A45FBC4}"/>
    <dataValidation allowBlank="1" showInputMessage="1" showErrorMessage="1" promptTitle="Critério específico" prompt="Inserir critério aplicado" sqref="L62:M62 L47" xr:uid="{1FBE39B1-82B2-431F-9801-DC1A45905EFE}"/>
    <dataValidation allowBlank="1" showInputMessage="1" showErrorMessage="1" promptTitle="Nome da EG" prompt="Inserir o nome da EG que preenche o modelo" sqref="C44" xr:uid="{3CEA125C-78D8-42D7-96A6-C3C7B043FDCC}"/>
    <dataValidation allowBlank="1" showInputMessage="1" showErrorMessage="1" promptTitle="Ano a que reporta a seleção" prompt="Inserir o ano" sqref="E45" xr:uid="{53008FE8-3BC5-4A54-92CB-25283C994060}"/>
    <dataValidation allowBlank="1" showInputMessage="1" showErrorMessage="1" promptTitle="Designação comercial" prompt="Introduzir nome do aderente" sqref="D48:D51" xr:uid="{360F57B6-BE06-43B0-99EC-ADCB19C28542}"/>
    <dataValidation allowBlank="1" showInputMessage="1" showErrorMessage="1" promptTitle="NIF/NIPC" prompt="Introduzir identificação fiscal do aderente" sqref="C48:C51" xr:uid="{9ECAA87F-F3D7-4CF9-A731-B1237762135A}"/>
    <dataValidation allowBlank="1" showInputMessage="1" showErrorMessage="1" promptTitle="Outros fluxos" prompt="Fluxos auditados em lista no caso de sinergias EG" sqref="E62" xr:uid="{3BE8BE3F-9C0C-437F-9BEE-D541DA9CEEA9}"/>
    <dataValidation allowBlank="1" showInputMessage="1" showErrorMessage="1" promptTitle="Observações" prompt="anual, trimestral, em curso, dificuldades" sqref="N61:N62" xr:uid="{EC01346C-4A50-4DC6-9D83-58E1ECD4B174}"/>
    <dataValidation type="list" allowBlank="1" showInputMessage="1" showErrorMessage="1" sqref="O63:O76 F54:F59 P48:P50" xr:uid="{A1D5A12D-C5B7-469E-84A7-093321927D46}">
      <formula1>"Sim, Não, Em curso"</formula1>
    </dataValidation>
    <dataValidation type="list" allowBlank="1" showInputMessage="1" showErrorMessage="1" sqref="C34:C37" xr:uid="{827FB718-AAEF-4020-AEC9-3B29227D727F}">
      <formula1>"Sim, Não"</formula1>
    </dataValidation>
    <dataValidation allowBlank="1" showInputMessage="1" showErrorMessage="1" prompt="Na comunicação intercalar (até 31 Jul) devem estar discriminados os aderentes que foram aprovados pela APA e DGAE" sqref="E8" xr:uid="{5D5697AD-9478-4088-991C-E230F2E9BB69}"/>
    <dataValidation type="list" allowBlank="1" showInputMessage="1" showErrorMessage="1" sqref="K63:K76" xr:uid="{2B22721D-D7BF-4AF1-898E-B2EC12EC57F4}">
      <mc:AlternateContent xmlns:x12ac="http://schemas.microsoft.com/office/spreadsheetml/2011/1/ac" xmlns:mc="http://schemas.openxmlformats.org/markup-compatibility/2006">
        <mc:Choice Requires="x12ac">
          <x12ac:list>Formal, Técnica, ISSO, Validação de procedimentos concursais," Outra, qual?"</x12ac:list>
        </mc:Choice>
        <mc:Fallback>
          <formula1>"Formal, Técnica, ISSO, Validação de procedimentos concursais, Outra, qual?"</formula1>
        </mc:Fallback>
      </mc:AlternateContent>
    </dataValidation>
    <dataValidation type="list" allowBlank="1" showInputMessage="1" showErrorMessage="1" sqref="B63:B76" xr:uid="{978C1708-5B4B-4A9D-BFD2-98698EF7EF7B}">
      <formula1>$B$81:$B$89</formula1>
    </dataValidation>
    <dataValidation type="list" allowBlank="1" showInputMessage="1" showErrorMessage="1" sqref="H54:H59" xr:uid="{94F5BE9D-871A-4E2E-AB6D-5563AAA6D39A}">
      <formula1>"Sim,Não,N.A."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B2:P25"/>
  <sheetViews>
    <sheetView showGridLines="0" zoomScaleNormal="100" workbookViewId="0">
      <selection activeCell="C7" sqref="C7"/>
    </sheetView>
  </sheetViews>
  <sheetFormatPr defaultColWidth="8.5703125" defaultRowHeight="14.25"/>
  <cols>
    <col min="1" max="1" width="3.7109375" style="343" customWidth="1"/>
    <col min="2" max="2" width="57.5703125" style="343" customWidth="1"/>
    <col min="3" max="3" width="22" style="343" customWidth="1"/>
    <col min="4" max="4" width="12.42578125" style="343" customWidth="1"/>
    <col min="5" max="5" width="19.85546875" style="343" bestFit="1" customWidth="1"/>
    <col min="6" max="6" width="16" style="343" customWidth="1"/>
    <col min="7" max="9" width="12.5703125" style="343" customWidth="1"/>
    <col min="10" max="10" width="30.140625" style="343" customWidth="1"/>
    <col min="11" max="11" width="19.85546875" style="343" customWidth="1"/>
    <col min="12" max="12" width="27.85546875" style="343" bestFit="1" customWidth="1"/>
    <col min="13" max="13" width="16.5703125" style="343" bestFit="1" customWidth="1"/>
    <col min="14" max="14" width="38.42578125" style="343" customWidth="1"/>
    <col min="15" max="15" width="20.7109375" style="343" customWidth="1"/>
    <col min="16" max="16" width="22.42578125" style="343" customWidth="1"/>
    <col min="17" max="16384" width="8.5703125" style="343"/>
  </cols>
  <sheetData>
    <row r="2" spans="2:16">
      <c r="B2" s="487" t="s">
        <v>1139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</row>
    <row r="3" spans="2:16">
      <c r="B3" s="337" t="s">
        <v>1144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2:16"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</row>
    <row r="5" spans="2:16"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</row>
    <row r="6" spans="2:16" ht="20.100000000000001" customHeight="1">
      <c r="B6" s="628" t="s">
        <v>203</v>
      </c>
      <c r="C6" s="628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</row>
    <row r="7" spans="2:16" ht="20.100000000000001" customHeight="1">
      <c r="B7" s="460" t="s">
        <v>192</v>
      </c>
      <c r="C7" s="488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</row>
    <row r="8" spans="2:16" ht="20.100000000000001" customHeight="1">
      <c r="B8" s="460" t="s">
        <v>193</v>
      </c>
      <c r="C8" s="488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</row>
    <row r="9" spans="2:16" ht="20.100000000000001" customHeight="1">
      <c r="B9" s="460" t="s">
        <v>1118</v>
      </c>
      <c r="C9" s="488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</row>
    <row r="10" spans="2:16" ht="20.100000000000001" customHeight="1">
      <c r="B10" s="460" t="s">
        <v>194</v>
      </c>
      <c r="C10" s="488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</row>
    <row r="11" spans="2:16"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</row>
    <row r="12" spans="2:16"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</row>
    <row r="13" spans="2:16" ht="15" thickBot="1"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</row>
    <row r="14" spans="2:16" s="346" customFormat="1" ht="39" thickBot="1">
      <c r="B14" s="515" t="s">
        <v>1119</v>
      </c>
      <c r="C14" s="516" t="s">
        <v>1120</v>
      </c>
      <c r="D14" s="516" t="s">
        <v>187</v>
      </c>
      <c r="E14" s="516" t="s">
        <v>1173</v>
      </c>
      <c r="F14" s="517" t="s">
        <v>204</v>
      </c>
      <c r="G14" s="516" t="s">
        <v>401</v>
      </c>
      <c r="H14" s="516" t="s">
        <v>358</v>
      </c>
      <c r="I14" s="516" t="s">
        <v>1121</v>
      </c>
      <c r="J14" s="516" t="s">
        <v>168</v>
      </c>
      <c r="K14" s="516" t="s">
        <v>1122</v>
      </c>
      <c r="L14" s="516" t="s">
        <v>1174</v>
      </c>
      <c r="M14" s="516" t="s">
        <v>1123</v>
      </c>
      <c r="N14" s="516" t="s">
        <v>1124</v>
      </c>
      <c r="O14" s="516" t="s">
        <v>5</v>
      </c>
      <c r="P14" s="514" t="s">
        <v>1125</v>
      </c>
    </row>
    <row r="15" spans="2:16" ht="38.25">
      <c r="B15" s="489"/>
      <c r="C15" s="490" t="s">
        <v>7</v>
      </c>
      <c r="D15" s="491"/>
      <c r="E15" s="492" t="s">
        <v>1140</v>
      </c>
      <c r="F15" s="492" t="s">
        <v>1126</v>
      </c>
      <c r="G15" s="492"/>
      <c r="H15" s="492"/>
      <c r="I15" s="493" t="s">
        <v>1145</v>
      </c>
      <c r="J15" s="494" t="s">
        <v>1141</v>
      </c>
      <c r="K15" s="492"/>
      <c r="L15" s="492"/>
      <c r="M15" s="495"/>
      <c r="N15" s="496" t="s">
        <v>1127</v>
      </c>
      <c r="O15" s="496"/>
      <c r="P15" s="497" t="s">
        <v>1128</v>
      </c>
    </row>
    <row r="16" spans="2:16" ht="30" customHeight="1">
      <c r="B16" s="498"/>
      <c r="C16" s="499" t="s">
        <v>167</v>
      </c>
      <c r="D16" s="500"/>
      <c r="E16" s="501" t="s">
        <v>1129</v>
      </c>
      <c r="F16" s="501"/>
      <c r="G16" s="501"/>
      <c r="H16" s="501"/>
      <c r="I16" s="501"/>
      <c r="J16" s="501"/>
      <c r="K16" s="501"/>
      <c r="L16" s="501"/>
      <c r="M16" s="501"/>
      <c r="N16" s="501"/>
      <c r="O16" s="501"/>
      <c r="P16" s="502"/>
    </row>
    <row r="17" spans="2:16" ht="30" customHeight="1">
      <c r="B17" s="503"/>
      <c r="C17" s="499"/>
      <c r="D17" s="504"/>
      <c r="E17" s="505" t="s">
        <v>1130</v>
      </c>
      <c r="F17" s="505"/>
      <c r="G17" s="505"/>
      <c r="H17" s="505"/>
      <c r="I17" s="505"/>
      <c r="J17" s="505"/>
      <c r="K17" s="505"/>
      <c r="L17" s="505"/>
      <c r="M17" s="505"/>
      <c r="N17" s="505"/>
      <c r="O17" s="505"/>
      <c r="P17" s="506"/>
    </row>
    <row r="18" spans="2:16" ht="30" customHeight="1" thickBot="1">
      <c r="B18" s="507"/>
      <c r="C18" s="508"/>
      <c r="D18" s="509"/>
      <c r="E18" s="510" t="s">
        <v>1131</v>
      </c>
      <c r="F18" s="510"/>
      <c r="G18" s="510"/>
      <c r="H18" s="510"/>
      <c r="I18" s="510"/>
      <c r="J18" s="510"/>
      <c r="K18" s="510"/>
      <c r="L18" s="510"/>
      <c r="M18" s="510"/>
      <c r="N18" s="510"/>
      <c r="O18" s="510"/>
      <c r="P18" s="511"/>
    </row>
    <row r="19" spans="2:16">
      <c r="B19" s="337"/>
      <c r="C19" s="337"/>
      <c r="D19" s="512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</row>
    <row r="20" spans="2:16">
      <c r="B20" s="337" t="s">
        <v>1132</v>
      </c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</row>
    <row r="21" spans="2:16">
      <c r="B21" s="501" t="s">
        <v>1133</v>
      </c>
      <c r="C21" s="513" t="s">
        <v>7</v>
      </c>
      <c r="D21" s="501" t="s">
        <v>1142</v>
      </c>
      <c r="E21" s="501" t="s">
        <v>1129</v>
      </c>
      <c r="F21" s="501">
        <v>23</v>
      </c>
      <c r="G21" s="501"/>
      <c r="H21" s="501"/>
      <c r="I21" s="501" t="s">
        <v>1134</v>
      </c>
      <c r="J21" s="501" t="s">
        <v>1143</v>
      </c>
      <c r="K21" s="501" t="s">
        <v>1135</v>
      </c>
      <c r="L21" s="501" t="s">
        <v>1135</v>
      </c>
      <c r="M21" s="501"/>
      <c r="N21" s="501"/>
      <c r="O21" s="501"/>
      <c r="P21" s="501"/>
    </row>
    <row r="22" spans="2:16"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</row>
    <row r="23" spans="2:16">
      <c r="B23" s="337" t="s">
        <v>1136</v>
      </c>
    </row>
    <row r="24" spans="2:16">
      <c r="B24" s="337" t="s">
        <v>1137</v>
      </c>
    </row>
    <row r="25" spans="2:16">
      <c r="B25" s="337" t="s">
        <v>1138</v>
      </c>
    </row>
  </sheetData>
  <mergeCells count="1">
    <mergeCell ref="B6:C6"/>
  </mergeCells>
  <dataValidations count="1">
    <dataValidation type="list" allowBlank="1" showInputMessage="1" showErrorMessage="1" sqref="C15:C18" xr:uid="{088D30A9-44F6-4349-A141-FA40C59A8645}">
      <formula1>"SC&amp;E, I&amp;D, SC&amp; e RePpRe, I&amp;D e RePpRe, SC&amp;E e Prevenção"</formula1>
    </dataValidation>
  </dataValidation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B2:I15"/>
  <sheetViews>
    <sheetView showGridLines="0" zoomScaleNormal="100" workbookViewId="0">
      <selection activeCell="B16" sqref="B16"/>
    </sheetView>
  </sheetViews>
  <sheetFormatPr defaultColWidth="8.5703125" defaultRowHeight="14.25"/>
  <cols>
    <col min="1" max="1" width="3.7109375" style="343" customWidth="1"/>
    <col min="2" max="2" width="67.5703125" style="343" customWidth="1"/>
    <col min="3" max="3" width="109.5703125" style="344" customWidth="1"/>
    <col min="4" max="4" width="36.42578125" style="344" customWidth="1"/>
    <col min="5" max="5" width="46.5703125" style="344" customWidth="1"/>
    <col min="6" max="6" width="33.5703125" style="344" customWidth="1"/>
    <col min="7" max="7" width="26" style="344" customWidth="1"/>
    <col min="8" max="9" width="14.42578125" style="344" customWidth="1"/>
    <col min="10" max="16384" width="8.5703125" style="343"/>
  </cols>
  <sheetData>
    <row r="2" spans="2:4">
      <c r="B2" s="519" t="s">
        <v>1146</v>
      </c>
      <c r="C2" s="367"/>
    </row>
    <row r="3" spans="2:4" ht="15" thickBot="1">
      <c r="B3" s="337"/>
      <c r="C3" s="367"/>
    </row>
    <row r="4" spans="2:4" ht="30" customHeight="1">
      <c r="B4" s="526" t="s">
        <v>190</v>
      </c>
      <c r="C4" s="527" t="s">
        <v>191</v>
      </c>
    </row>
    <row r="5" spans="2:4" ht="45" customHeight="1">
      <c r="B5" s="520" t="s">
        <v>1175</v>
      </c>
      <c r="C5" s="524"/>
      <c r="D5" s="518"/>
    </row>
    <row r="6" spans="2:4" ht="45" customHeight="1">
      <c r="B6" s="520" t="s">
        <v>1176</v>
      </c>
      <c r="C6" s="524"/>
      <c r="D6" s="521"/>
    </row>
    <row r="7" spans="2:4" ht="45" customHeight="1">
      <c r="B7" s="522" t="s">
        <v>1177</v>
      </c>
      <c r="C7" s="524"/>
      <c r="D7" s="521"/>
    </row>
    <row r="8" spans="2:4" ht="45" customHeight="1">
      <c r="B8" s="522" t="s">
        <v>1178</v>
      </c>
      <c r="C8" s="524"/>
      <c r="D8" s="521"/>
    </row>
    <row r="9" spans="2:4" ht="30" customHeight="1">
      <c r="B9" s="522" t="s">
        <v>1179</v>
      </c>
      <c r="C9" s="524"/>
    </row>
    <row r="10" spans="2:4" ht="30" customHeight="1">
      <c r="B10" s="528" t="s">
        <v>412</v>
      </c>
      <c r="C10" s="524"/>
    </row>
    <row r="11" spans="2:4" ht="30" customHeight="1">
      <c r="B11" s="522" t="s">
        <v>408</v>
      </c>
      <c r="C11" s="524"/>
    </row>
    <row r="12" spans="2:4" ht="30" customHeight="1">
      <c r="B12" s="522" t="s">
        <v>409</v>
      </c>
      <c r="C12" s="524"/>
    </row>
    <row r="13" spans="2:4" ht="30" customHeight="1">
      <c r="B13" s="522" t="s">
        <v>410</v>
      </c>
      <c r="C13" s="524"/>
    </row>
    <row r="14" spans="2:4" ht="30" customHeight="1" thickBot="1">
      <c r="B14" s="523" t="s">
        <v>411</v>
      </c>
      <c r="C14" s="525"/>
    </row>
    <row r="15" spans="2:4">
      <c r="B15" s="337"/>
      <c r="C15" s="367"/>
    </row>
  </sheetData>
  <phoneticPr fontId="9" type="noConversion"/>
  <pageMargins left="0.7" right="0.7" top="0.75" bottom="0.75" header="0.3" footer="0.3"/>
  <pageSetup paperSize="9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0C51-066D-4004-8087-4B82D76572D2}">
  <sheetPr>
    <pageSetUpPr fitToPage="1"/>
  </sheetPr>
  <dimension ref="A1:F44"/>
  <sheetViews>
    <sheetView showGridLines="0" zoomScaleNormal="100" workbookViewId="0"/>
  </sheetViews>
  <sheetFormatPr defaultColWidth="8.5703125" defaultRowHeight="12.75"/>
  <cols>
    <col min="1" max="1" width="5.85546875" style="62" customWidth="1"/>
    <col min="2" max="2" width="155.85546875" style="62" customWidth="1"/>
    <col min="3" max="3" width="2.140625" style="62" customWidth="1"/>
    <col min="4" max="4" width="21.42578125" style="62" customWidth="1"/>
    <col min="5" max="5" width="17.5703125" style="62" customWidth="1"/>
    <col min="6" max="6" width="23.5703125" style="62" customWidth="1"/>
    <col min="7" max="16384" width="8.5703125" style="62"/>
  </cols>
  <sheetData>
    <row r="1" spans="1:6">
      <c r="A1" s="60" t="s">
        <v>1180</v>
      </c>
      <c r="B1" s="61"/>
      <c r="C1" s="61"/>
    </row>
    <row r="2" spans="1:6">
      <c r="A2" s="69"/>
      <c r="B2" s="61"/>
      <c r="C2" s="61"/>
    </row>
    <row r="3" spans="1:6">
      <c r="A3" s="534" t="s">
        <v>955</v>
      </c>
      <c r="B3" s="535"/>
      <c r="C3" s="536"/>
      <c r="D3" s="63"/>
      <c r="E3" s="63"/>
      <c r="F3" s="63"/>
    </row>
    <row r="4" spans="1:6" ht="53.25" customHeight="1">
      <c r="A4" s="537" t="s">
        <v>1159</v>
      </c>
      <c r="B4" s="537"/>
      <c r="C4" s="537"/>
    </row>
    <row r="5" spans="1:6">
      <c r="A5" s="61"/>
      <c r="B5" s="61"/>
      <c r="C5" s="61"/>
    </row>
    <row r="6" spans="1:6" ht="15" customHeight="1">
      <c r="A6" s="64" t="s">
        <v>956</v>
      </c>
      <c r="B6" s="61"/>
      <c r="C6" s="61"/>
    </row>
    <row r="7" spans="1:6" ht="15" customHeight="1">
      <c r="A7" s="336" t="s">
        <v>957</v>
      </c>
      <c r="B7" s="65" t="s">
        <v>958</v>
      </c>
      <c r="C7" s="61"/>
    </row>
    <row r="8" spans="1:6" ht="15" customHeight="1">
      <c r="A8" s="64" t="s">
        <v>977</v>
      </c>
      <c r="B8" s="61"/>
      <c r="C8" s="61"/>
    </row>
    <row r="9" spans="1:6" ht="15" customHeight="1">
      <c r="A9" s="336" t="s">
        <v>957</v>
      </c>
      <c r="B9" s="65" t="s">
        <v>959</v>
      </c>
      <c r="C9" s="61"/>
    </row>
    <row r="10" spans="1:6" ht="15" customHeight="1">
      <c r="A10" s="336" t="s">
        <v>960</v>
      </c>
      <c r="B10" s="65" t="s">
        <v>1160</v>
      </c>
      <c r="C10" s="61"/>
    </row>
    <row r="11" spans="1:6" ht="15" customHeight="1">
      <c r="A11" s="66" t="s">
        <v>978</v>
      </c>
      <c r="B11" s="61"/>
      <c r="C11" s="61"/>
    </row>
    <row r="12" spans="1:6" ht="30" customHeight="1">
      <c r="A12" s="336" t="s">
        <v>957</v>
      </c>
      <c r="B12" s="67" t="s">
        <v>980</v>
      </c>
      <c r="C12" s="61"/>
    </row>
    <row r="13" spans="1:6" ht="15" customHeight="1">
      <c r="A13" s="336" t="s">
        <v>960</v>
      </c>
      <c r="B13" s="61" t="s">
        <v>981</v>
      </c>
      <c r="C13" s="61"/>
    </row>
    <row r="14" spans="1:6" ht="15" customHeight="1">
      <c r="A14" s="66" t="s">
        <v>979</v>
      </c>
      <c r="B14" s="61"/>
      <c r="C14" s="61"/>
    </row>
    <row r="15" spans="1:6" ht="15" customHeight="1">
      <c r="A15" s="336" t="s">
        <v>957</v>
      </c>
      <c r="B15" s="61" t="s">
        <v>982</v>
      </c>
      <c r="C15" s="61"/>
    </row>
    <row r="16" spans="1:6" ht="15" customHeight="1">
      <c r="A16" s="336" t="s">
        <v>960</v>
      </c>
      <c r="B16" s="67" t="s">
        <v>983</v>
      </c>
      <c r="C16" s="61"/>
    </row>
    <row r="17" spans="1:3" ht="30" customHeight="1">
      <c r="A17" s="336" t="s">
        <v>960</v>
      </c>
      <c r="B17" s="67" t="s">
        <v>984</v>
      </c>
      <c r="C17" s="61"/>
    </row>
    <row r="18" spans="1:3" ht="15" customHeight="1">
      <c r="A18" s="66" t="s">
        <v>985</v>
      </c>
      <c r="B18" s="61"/>
      <c r="C18" s="61"/>
    </row>
    <row r="19" spans="1:3" ht="15" customHeight="1">
      <c r="A19" s="336" t="s">
        <v>957</v>
      </c>
      <c r="B19" s="61" t="s">
        <v>962</v>
      </c>
      <c r="C19" s="61"/>
    </row>
    <row r="20" spans="1:3" ht="15" customHeight="1">
      <c r="A20" s="336" t="s">
        <v>960</v>
      </c>
      <c r="B20" s="68" t="s">
        <v>963</v>
      </c>
      <c r="C20" s="61"/>
    </row>
    <row r="21" spans="1:3" ht="15" customHeight="1">
      <c r="A21" s="66" t="s">
        <v>986</v>
      </c>
      <c r="B21" s="61"/>
      <c r="C21" s="61"/>
    </row>
    <row r="22" spans="1:3" ht="30" customHeight="1">
      <c r="A22" s="336" t="s">
        <v>957</v>
      </c>
      <c r="B22" s="67" t="s">
        <v>964</v>
      </c>
      <c r="C22" s="61"/>
    </row>
    <row r="23" spans="1:3" ht="15" customHeight="1">
      <c r="A23" s="336" t="s">
        <v>960</v>
      </c>
      <c r="B23" s="68" t="s">
        <v>1161</v>
      </c>
      <c r="C23" s="61"/>
    </row>
    <row r="24" spans="1:3" ht="15" customHeight="1">
      <c r="A24" s="66" t="s">
        <v>987</v>
      </c>
      <c r="B24" s="61"/>
      <c r="C24" s="61"/>
    </row>
    <row r="25" spans="1:3" ht="15" customHeight="1">
      <c r="A25" s="336" t="s">
        <v>957</v>
      </c>
      <c r="B25" s="61" t="s">
        <v>965</v>
      </c>
      <c r="C25" s="61"/>
    </row>
    <row r="26" spans="1:3" ht="30" customHeight="1">
      <c r="A26" s="336" t="s">
        <v>960</v>
      </c>
      <c r="B26" s="67" t="s">
        <v>1162</v>
      </c>
      <c r="C26" s="61"/>
    </row>
    <row r="27" spans="1:3" ht="15" customHeight="1">
      <c r="A27" s="64" t="s">
        <v>988</v>
      </c>
      <c r="B27" s="61"/>
      <c r="C27" s="61"/>
    </row>
    <row r="28" spans="1:3" ht="15" customHeight="1">
      <c r="A28" s="336" t="s">
        <v>957</v>
      </c>
      <c r="B28" s="65" t="s">
        <v>966</v>
      </c>
      <c r="C28" s="61"/>
    </row>
    <row r="29" spans="1:3" ht="30" customHeight="1">
      <c r="A29" s="336" t="s">
        <v>960</v>
      </c>
      <c r="B29" s="65" t="s">
        <v>989</v>
      </c>
      <c r="C29" s="61"/>
    </row>
    <row r="30" spans="1:3" ht="15" customHeight="1">
      <c r="A30" s="336" t="s">
        <v>961</v>
      </c>
      <c r="B30" s="65" t="s">
        <v>967</v>
      </c>
      <c r="C30" s="61"/>
    </row>
    <row r="31" spans="1:3" ht="60" customHeight="1">
      <c r="A31" s="336" t="s">
        <v>968</v>
      </c>
      <c r="B31" s="65" t="s">
        <v>990</v>
      </c>
      <c r="C31" s="61"/>
    </row>
    <row r="32" spans="1:3" ht="30" customHeight="1">
      <c r="A32" s="336" t="s">
        <v>969</v>
      </c>
      <c r="B32" s="65" t="s">
        <v>970</v>
      </c>
      <c r="C32" s="61"/>
    </row>
    <row r="33" spans="1:3" ht="15" customHeight="1">
      <c r="A33" s="336" t="s">
        <v>971</v>
      </c>
      <c r="B33" s="65" t="s">
        <v>972</v>
      </c>
      <c r="C33" s="61"/>
    </row>
    <row r="34" spans="1:3" ht="15" customHeight="1">
      <c r="A34" s="66" t="s">
        <v>991</v>
      </c>
      <c r="B34" s="61"/>
      <c r="C34" s="61"/>
    </row>
    <row r="35" spans="1:3" ht="30" customHeight="1">
      <c r="A35" s="336" t="s">
        <v>957</v>
      </c>
      <c r="B35" s="67" t="s">
        <v>973</v>
      </c>
      <c r="C35" s="61"/>
    </row>
    <row r="36" spans="1:3" ht="15" customHeight="1">
      <c r="A36" s="336" t="s">
        <v>960</v>
      </c>
      <c r="B36" s="61" t="s">
        <v>974</v>
      </c>
      <c r="C36" s="61"/>
    </row>
    <row r="37" spans="1:3" ht="15" customHeight="1">
      <c r="A37" s="66" t="s">
        <v>992</v>
      </c>
      <c r="B37" s="61"/>
      <c r="C37" s="61"/>
    </row>
    <row r="38" spans="1:3" ht="15" customHeight="1">
      <c r="A38" s="336" t="s">
        <v>957</v>
      </c>
      <c r="B38" s="67" t="s">
        <v>993</v>
      </c>
      <c r="C38" s="61"/>
    </row>
    <row r="39" spans="1:3" ht="45" customHeight="1">
      <c r="A39" s="336" t="s">
        <v>960</v>
      </c>
      <c r="B39" s="67" t="s">
        <v>1163</v>
      </c>
      <c r="C39" s="61"/>
    </row>
    <row r="40" spans="1:3" ht="15" customHeight="1">
      <c r="A40" s="66" t="s">
        <v>994</v>
      </c>
      <c r="B40" s="61"/>
      <c r="C40" s="61"/>
    </row>
    <row r="41" spans="1:3" ht="30" customHeight="1">
      <c r="A41" s="336" t="s">
        <v>957</v>
      </c>
      <c r="B41" s="67" t="s">
        <v>975</v>
      </c>
      <c r="C41" s="61"/>
    </row>
    <row r="42" spans="1:3" ht="15" customHeight="1">
      <c r="A42" s="336" t="s">
        <v>960</v>
      </c>
      <c r="B42" s="61" t="s">
        <v>995</v>
      </c>
      <c r="C42" s="61"/>
    </row>
    <row r="43" spans="1:3" ht="15" customHeight="1">
      <c r="A43" s="336" t="s">
        <v>968</v>
      </c>
      <c r="B43" s="61" t="s">
        <v>993</v>
      </c>
      <c r="C43" s="61"/>
    </row>
    <row r="44" spans="1:3" ht="15" customHeight="1">
      <c r="A44" s="336" t="s">
        <v>971</v>
      </c>
      <c r="B44" s="61" t="s">
        <v>976</v>
      </c>
      <c r="C44" s="61"/>
    </row>
  </sheetData>
  <mergeCells count="2"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FD878-1791-425F-B627-3E9779B9EA8E}">
  <dimension ref="A1:AD308"/>
  <sheetViews>
    <sheetView topLeftCell="D1" zoomScale="70" zoomScaleNormal="70" workbookViewId="0">
      <selection activeCell="AD1" sqref="AD1:AD2"/>
    </sheetView>
  </sheetViews>
  <sheetFormatPr defaultRowHeight="15"/>
  <cols>
    <col min="18" max="18" width="23.5703125" bestFit="1" customWidth="1"/>
    <col min="20" max="20" width="2.140625" customWidth="1"/>
    <col min="21" max="21" width="14.42578125" bestFit="1" customWidth="1"/>
    <col min="22" max="22" width="2.140625" customWidth="1"/>
    <col min="23" max="23" width="28.140625" customWidth="1"/>
    <col min="24" max="24" width="18.42578125" customWidth="1"/>
  </cols>
  <sheetData>
    <row r="1" spans="1:30">
      <c r="A1" t="s">
        <v>414</v>
      </c>
      <c r="C1" t="s">
        <v>441</v>
      </c>
      <c r="E1" t="s">
        <v>446</v>
      </c>
      <c r="G1" t="s">
        <v>447</v>
      </c>
      <c r="H1" t="s">
        <v>451</v>
      </c>
      <c r="I1" t="s">
        <v>302</v>
      </c>
      <c r="M1" t="s">
        <v>588</v>
      </c>
      <c r="O1" t="s">
        <v>679</v>
      </c>
      <c r="R1" t="s">
        <v>85</v>
      </c>
      <c r="S1" t="s">
        <v>864</v>
      </c>
      <c r="U1" t="s">
        <v>870</v>
      </c>
      <c r="W1" t="s">
        <v>21</v>
      </c>
      <c r="X1" t="s">
        <v>913</v>
      </c>
      <c r="Y1" t="s">
        <v>932</v>
      </c>
      <c r="Z1" t="s">
        <v>936</v>
      </c>
      <c r="AD1" t="s">
        <v>7</v>
      </c>
    </row>
    <row r="2" spans="1:30">
      <c r="A2" t="s">
        <v>415</v>
      </c>
      <c r="C2" t="s">
        <v>442</v>
      </c>
      <c r="E2" t="s">
        <v>443</v>
      </c>
      <c r="G2" t="s">
        <v>448</v>
      </c>
      <c r="H2" t="s">
        <v>452</v>
      </c>
      <c r="I2" t="s">
        <v>41</v>
      </c>
      <c r="M2" t="s">
        <v>462</v>
      </c>
      <c r="O2" t="s">
        <v>680</v>
      </c>
      <c r="R2" t="s">
        <v>42</v>
      </c>
      <c r="S2" t="s">
        <v>863</v>
      </c>
      <c r="U2" s="2" t="s">
        <v>242</v>
      </c>
      <c r="W2" t="s">
        <v>878</v>
      </c>
      <c r="X2" s="2" t="s">
        <v>903</v>
      </c>
      <c r="Y2" t="s">
        <v>933</v>
      </c>
      <c r="Z2" t="s">
        <v>937</v>
      </c>
      <c r="AD2" t="s">
        <v>167</v>
      </c>
    </row>
    <row r="3" spans="1:30">
      <c r="E3" t="s">
        <v>444</v>
      </c>
      <c r="G3" t="s">
        <v>449</v>
      </c>
      <c r="I3" t="s">
        <v>455</v>
      </c>
      <c r="M3" t="s">
        <v>547</v>
      </c>
      <c r="O3" t="s">
        <v>865</v>
      </c>
      <c r="R3" t="s">
        <v>159</v>
      </c>
      <c r="U3" s="2" t="s">
        <v>877</v>
      </c>
      <c r="W3" t="s">
        <v>879</v>
      </c>
      <c r="X3" s="2" t="s">
        <v>904</v>
      </c>
      <c r="Y3" t="s">
        <v>934</v>
      </c>
      <c r="Z3" t="s">
        <v>939</v>
      </c>
    </row>
    <row r="4" spans="1:30">
      <c r="E4" t="s">
        <v>445</v>
      </c>
      <c r="I4" t="s">
        <v>24</v>
      </c>
      <c r="M4" t="s">
        <v>156</v>
      </c>
      <c r="R4" t="s">
        <v>691</v>
      </c>
      <c r="U4" s="2" t="s">
        <v>872</v>
      </c>
      <c r="W4" t="s">
        <v>880</v>
      </c>
      <c r="X4" s="2" t="s">
        <v>905</v>
      </c>
      <c r="Y4" t="s">
        <v>935</v>
      </c>
      <c r="Z4" t="s">
        <v>940</v>
      </c>
    </row>
    <row r="5" spans="1:30">
      <c r="I5" t="s">
        <v>40</v>
      </c>
      <c r="M5" t="s">
        <v>548</v>
      </c>
      <c r="R5" t="s">
        <v>117</v>
      </c>
      <c r="U5" s="2" t="s">
        <v>874</v>
      </c>
      <c r="W5" t="s">
        <v>881</v>
      </c>
      <c r="X5" s="2" t="s">
        <v>906</v>
      </c>
      <c r="Y5" t="s">
        <v>650</v>
      </c>
      <c r="Z5" t="s">
        <v>898</v>
      </c>
    </row>
    <row r="6" spans="1:30">
      <c r="I6" t="s">
        <v>456</v>
      </c>
      <c r="M6" t="s">
        <v>464</v>
      </c>
      <c r="R6" t="s">
        <v>111</v>
      </c>
      <c r="U6" s="2" t="s">
        <v>871</v>
      </c>
      <c r="W6" t="s">
        <v>882</v>
      </c>
      <c r="X6" s="2" t="s">
        <v>907</v>
      </c>
      <c r="Z6" t="s">
        <v>938</v>
      </c>
    </row>
    <row r="7" spans="1:30">
      <c r="I7" t="s">
        <v>25</v>
      </c>
      <c r="M7" t="s">
        <v>516</v>
      </c>
      <c r="R7" t="s">
        <v>692</v>
      </c>
      <c r="U7" s="2" t="s">
        <v>876</v>
      </c>
      <c r="W7" t="s">
        <v>883</v>
      </c>
      <c r="X7" s="2" t="s">
        <v>908</v>
      </c>
    </row>
    <row r="8" spans="1:30">
      <c r="I8" t="s">
        <v>457</v>
      </c>
      <c r="M8" t="s">
        <v>589</v>
      </c>
      <c r="R8" t="s">
        <v>693</v>
      </c>
      <c r="U8" s="2" t="s">
        <v>873</v>
      </c>
      <c r="W8" t="s">
        <v>884</v>
      </c>
      <c r="X8" s="2" t="s">
        <v>909</v>
      </c>
    </row>
    <row r="9" spans="1:30">
      <c r="I9" t="s">
        <v>65</v>
      </c>
      <c r="M9" t="s">
        <v>463</v>
      </c>
      <c r="R9" t="s">
        <v>37</v>
      </c>
      <c r="U9" s="2" t="s">
        <v>875</v>
      </c>
      <c r="W9" t="s">
        <v>885</v>
      </c>
      <c r="X9" s="2" t="s">
        <v>910</v>
      </c>
    </row>
    <row r="10" spans="1:30">
      <c r="I10" t="s">
        <v>44</v>
      </c>
      <c r="M10" t="s">
        <v>535</v>
      </c>
      <c r="R10" t="s">
        <v>128</v>
      </c>
      <c r="W10" t="s">
        <v>886</v>
      </c>
      <c r="X10" s="2" t="s">
        <v>911</v>
      </c>
    </row>
    <row r="11" spans="1:30">
      <c r="I11" t="s">
        <v>35</v>
      </c>
      <c r="M11" t="s">
        <v>549</v>
      </c>
      <c r="R11" t="s">
        <v>694</v>
      </c>
      <c r="W11" t="s">
        <v>887</v>
      </c>
      <c r="X11" s="2" t="s">
        <v>912</v>
      </c>
    </row>
    <row r="12" spans="1:30">
      <c r="I12" t="s">
        <v>458</v>
      </c>
      <c r="M12" t="s">
        <v>549</v>
      </c>
      <c r="R12" t="s">
        <v>91</v>
      </c>
      <c r="W12" t="s">
        <v>888</v>
      </c>
    </row>
    <row r="13" spans="1:30">
      <c r="I13" t="s">
        <v>459</v>
      </c>
      <c r="M13" t="s">
        <v>628</v>
      </c>
      <c r="R13" t="s">
        <v>695</v>
      </c>
      <c r="W13" t="s">
        <v>889</v>
      </c>
    </row>
    <row r="14" spans="1:30">
      <c r="I14" t="s">
        <v>94</v>
      </c>
      <c r="M14" t="s">
        <v>550</v>
      </c>
      <c r="R14" t="s">
        <v>696</v>
      </c>
      <c r="W14" t="s">
        <v>890</v>
      </c>
    </row>
    <row r="15" spans="1:30">
      <c r="I15" t="s">
        <v>23</v>
      </c>
      <c r="M15" t="s">
        <v>551</v>
      </c>
      <c r="R15" t="s">
        <v>99</v>
      </c>
      <c r="W15" t="s">
        <v>891</v>
      </c>
    </row>
    <row r="16" spans="1:30">
      <c r="I16" t="s">
        <v>133</v>
      </c>
      <c r="M16" t="s">
        <v>551</v>
      </c>
      <c r="R16" t="s">
        <v>74</v>
      </c>
      <c r="W16" t="s">
        <v>892</v>
      </c>
    </row>
    <row r="17" spans="9:23">
      <c r="I17" t="s">
        <v>84</v>
      </c>
      <c r="M17" t="s">
        <v>517</v>
      </c>
      <c r="R17" t="s">
        <v>67</v>
      </c>
      <c r="W17" t="s">
        <v>893</v>
      </c>
    </row>
    <row r="18" spans="9:23">
      <c r="I18" t="s">
        <v>460</v>
      </c>
      <c r="M18" t="s">
        <v>590</v>
      </c>
      <c r="R18" t="s">
        <v>697</v>
      </c>
      <c r="W18" t="s">
        <v>894</v>
      </c>
    </row>
    <row r="19" spans="9:23">
      <c r="I19" t="s">
        <v>75</v>
      </c>
      <c r="M19" t="s">
        <v>591</v>
      </c>
      <c r="R19" t="s">
        <v>71</v>
      </c>
      <c r="W19" t="s">
        <v>895</v>
      </c>
    </row>
    <row r="20" spans="9:23">
      <c r="I20" t="s">
        <v>138</v>
      </c>
      <c r="M20" t="s">
        <v>518</v>
      </c>
      <c r="R20" t="s">
        <v>698</v>
      </c>
      <c r="W20" t="s">
        <v>896</v>
      </c>
    </row>
    <row r="21" spans="9:23">
      <c r="I21" t="s">
        <v>27</v>
      </c>
      <c r="M21" t="s">
        <v>552</v>
      </c>
      <c r="R21" t="s">
        <v>699</v>
      </c>
      <c r="W21" t="s">
        <v>897</v>
      </c>
    </row>
    <row r="22" spans="9:23">
      <c r="M22" t="s">
        <v>519</v>
      </c>
      <c r="R22" t="s">
        <v>700</v>
      </c>
      <c r="W22" t="s">
        <v>898</v>
      </c>
    </row>
    <row r="23" spans="9:23">
      <c r="M23" t="s">
        <v>465</v>
      </c>
      <c r="R23" t="s">
        <v>701</v>
      </c>
      <c r="W23" t="s">
        <v>938</v>
      </c>
    </row>
    <row r="24" spans="9:23">
      <c r="M24" t="s">
        <v>553</v>
      </c>
      <c r="R24" t="s">
        <v>702</v>
      </c>
    </row>
    <row r="25" spans="9:23">
      <c r="M25" t="s">
        <v>536</v>
      </c>
      <c r="R25" t="s">
        <v>58</v>
      </c>
    </row>
    <row r="26" spans="9:23">
      <c r="M26" t="s">
        <v>645</v>
      </c>
      <c r="R26" t="s">
        <v>703</v>
      </c>
    </row>
    <row r="27" spans="9:23">
      <c r="M27" t="s">
        <v>641</v>
      </c>
      <c r="R27" t="s">
        <v>704</v>
      </c>
    </row>
    <row r="28" spans="9:23">
      <c r="M28" t="s">
        <v>537</v>
      </c>
      <c r="R28" t="s">
        <v>79</v>
      </c>
    </row>
    <row r="29" spans="9:23">
      <c r="M29" t="s">
        <v>592</v>
      </c>
      <c r="R29" t="s">
        <v>705</v>
      </c>
    </row>
    <row r="30" spans="9:23">
      <c r="M30" t="s">
        <v>554</v>
      </c>
      <c r="R30" t="s">
        <v>104</v>
      </c>
    </row>
    <row r="31" spans="9:23">
      <c r="M31" t="s">
        <v>466</v>
      </c>
      <c r="R31" t="s">
        <v>73</v>
      </c>
    </row>
    <row r="32" spans="9:23">
      <c r="M32" t="s">
        <v>467</v>
      </c>
      <c r="R32" t="s">
        <v>101</v>
      </c>
    </row>
    <row r="33" spans="13:18">
      <c r="M33" t="s">
        <v>593</v>
      </c>
      <c r="R33" t="s">
        <v>706</v>
      </c>
    </row>
    <row r="34" spans="13:18">
      <c r="M34" t="s">
        <v>468</v>
      </c>
      <c r="R34" t="s">
        <v>153</v>
      </c>
    </row>
    <row r="35" spans="13:18">
      <c r="M35" t="s">
        <v>469</v>
      </c>
      <c r="R35" t="s">
        <v>132</v>
      </c>
    </row>
    <row r="36" spans="13:18">
      <c r="M36" t="s">
        <v>594</v>
      </c>
      <c r="R36" t="s">
        <v>707</v>
      </c>
    </row>
    <row r="37" spans="13:18">
      <c r="M37" t="s">
        <v>514</v>
      </c>
      <c r="R37" t="s">
        <v>708</v>
      </c>
    </row>
    <row r="38" spans="13:18">
      <c r="M38" t="s">
        <v>595</v>
      </c>
      <c r="R38" t="s">
        <v>40</v>
      </c>
    </row>
    <row r="39" spans="13:18">
      <c r="M39" t="s">
        <v>470</v>
      </c>
      <c r="R39" t="s">
        <v>26</v>
      </c>
    </row>
    <row r="40" spans="13:18">
      <c r="M40" t="s">
        <v>538</v>
      </c>
      <c r="R40" t="s">
        <v>130</v>
      </c>
    </row>
    <row r="41" spans="13:18">
      <c r="M41" t="s">
        <v>596</v>
      </c>
      <c r="R41" t="s">
        <v>709</v>
      </c>
    </row>
    <row r="42" spans="13:18">
      <c r="M42" t="s">
        <v>555</v>
      </c>
      <c r="R42" t="s">
        <v>118</v>
      </c>
    </row>
    <row r="43" spans="13:18">
      <c r="M43" t="s">
        <v>555</v>
      </c>
      <c r="R43" t="s">
        <v>710</v>
      </c>
    </row>
    <row r="44" spans="13:18">
      <c r="M44" t="s">
        <v>539</v>
      </c>
      <c r="R44" t="s">
        <v>113</v>
      </c>
    </row>
    <row r="45" spans="13:18">
      <c r="M45" t="s">
        <v>471</v>
      </c>
      <c r="R45" t="s">
        <v>163</v>
      </c>
    </row>
    <row r="46" spans="13:18">
      <c r="M46" t="s">
        <v>597</v>
      </c>
      <c r="R46" t="s">
        <v>75</v>
      </c>
    </row>
    <row r="47" spans="13:18">
      <c r="M47" t="s">
        <v>598</v>
      </c>
      <c r="R47" t="s">
        <v>711</v>
      </c>
    </row>
    <row r="48" spans="13:18">
      <c r="M48" t="s">
        <v>472</v>
      </c>
      <c r="R48" t="s">
        <v>123</v>
      </c>
    </row>
    <row r="49" spans="13:18">
      <c r="M49" t="s">
        <v>520</v>
      </c>
      <c r="R49" t="s">
        <v>712</v>
      </c>
    </row>
    <row r="50" spans="13:18">
      <c r="M50" t="s">
        <v>556</v>
      </c>
      <c r="R50" t="s">
        <v>713</v>
      </c>
    </row>
    <row r="51" spans="13:18">
      <c r="M51" t="s">
        <v>521</v>
      </c>
      <c r="R51" t="s">
        <v>714</v>
      </c>
    </row>
    <row r="52" spans="13:18">
      <c r="M52" t="s">
        <v>557</v>
      </c>
      <c r="R52" t="s">
        <v>34</v>
      </c>
    </row>
    <row r="53" spans="13:18">
      <c r="M53" t="s">
        <v>473</v>
      </c>
      <c r="R53" t="s">
        <v>94</v>
      </c>
    </row>
    <row r="54" spans="13:18">
      <c r="M54" t="s">
        <v>522</v>
      </c>
      <c r="R54" t="s">
        <v>715</v>
      </c>
    </row>
    <row r="55" spans="13:18">
      <c r="M55" t="s">
        <v>474</v>
      </c>
      <c r="R55" t="s">
        <v>120</v>
      </c>
    </row>
    <row r="56" spans="13:18">
      <c r="M56" t="s">
        <v>523</v>
      </c>
      <c r="R56" t="s">
        <v>135</v>
      </c>
    </row>
    <row r="57" spans="13:18">
      <c r="M57" t="s">
        <v>599</v>
      </c>
      <c r="R57" t="s">
        <v>716</v>
      </c>
    </row>
    <row r="58" spans="13:18">
      <c r="M58" t="s">
        <v>540</v>
      </c>
      <c r="R58" t="s">
        <v>717</v>
      </c>
    </row>
    <row r="59" spans="13:18">
      <c r="M59" t="s">
        <v>475</v>
      </c>
      <c r="R59" t="s">
        <v>149</v>
      </c>
    </row>
    <row r="60" spans="13:18">
      <c r="M60" t="s">
        <v>558</v>
      </c>
      <c r="R60" t="s">
        <v>718</v>
      </c>
    </row>
    <row r="61" spans="13:18">
      <c r="M61" t="s">
        <v>559</v>
      </c>
      <c r="R61" t="s">
        <v>32</v>
      </c>
    </row>
    <row r="62" spans="13:18">
      <c r="M62" t="s">
        <v>39</v>
      </c>
      <c r="R62" t="s">
        <v>93</v>
      </c>
    </row>
    <row r="63" spans="13:18">
      <c r="M63" t="s">
        <v>476</v>
      </c>
      <c r="R63" t="s">
        <v>719</v>
      </c>
    </row>
    <row r="64" spans="13:18">
      <c r="M64" t="s">
        <v>643</v>
      </c>
      <c r="R64" t="s">
        <v>126</v>
      </c>
    </row>
    <row r="65" spans="13:18">
      <c r="M65" t="s">
        <v>560</v>
      </c>
      <c r="R65" t="s">
        <v>137</v>
      </c>
    </row>
    <row r="66" spans="13:18">
      <c r="M66" t="s">
        <v>477</v>
      </c>
      <c r="R66" t="s">
        <v>56</v>
      </c>
    </row>
    <row r="67" spans="13:18">
      <c r="M67" t="s">
        <v>629</v>
      </c>
      <c r="R67" t="s">
        <v>720</v>
      </c>
    </row>
    <row r="68" spans="13:18">
      <c r="M68" t="s">
        <v>600</v>
      </c>
      <c r="R68" t="s">
        <v>84</v>
      </c>
    </row>
    <row r="69" spans="13:18">
      <c r="M69" t="s">
        <v>561</v>
      </c>
      <c r="R69" t="s">
        <v>721</v>
      </c>
    </row>
    <row r="70" spans="13:18">
      <c r="M70" t="s">
        <v>562</v>
      </c>
      <c r="R70" t="s">
        <v>722</v>
      </c>
    </row>
    <row r="71" spans="13:18">
      <c r="M71" t="s">
        <v>478</v>
      </c>
      <c r="R71" t="s">
        <v>723</v>
      </c>
    </row>
    <row r="72" spans="13:18">
      <c r="M72" t="s">
        <v>479</v>
      </c>
      <c r="R72" t="s">
        <v>724</v>
      </c>
    </row>
    <row r="73" spans="13:18">
      <c r="M73" t="s">
        <v>480</v>
      </c>
      <c r="R73" t="s">
        <v>725</v>
      </c>
    </row>
    <row r="74" spans="13:18">
      <c r="M74" t="s">
        <v>563</v>
      </c>
      <c r="R74" t="s">
        <v>726</v>
      </c>
    </row>
    <row r="75" spans="13:18">
      <c r="M75" t="s">
        <v>563</v>
      </c>
      <c r="R75" t="s">
        <v>143</v>
      </c>
    </row>
    <row r="76" spans="13:18">
      <c r="M76" t="s">
        <v>524</v>
      </c>
      <c r="R76" t="s">
        <v>727</v>
      </c>
    </row>
    <row r="77" spans="13:18">
      <c r="M77" t="s">
        <v>564</v>
      </c>
      <c r="R77" t="s">
        <v>127</v>
      </c>
    </row>
    <row r="78" spans="13:18">
      <c r="M78" t="s">
        <v>525</v>
      </c>
      <c r="R78" t="s">
        <v>728</v>
      </c>
    </row>
    <row r="79" spans="13:18">
      <c r="M79" t="s">
        <v>541</v>
      </c>
      <c r="R79" t="s">
        <v>65</v>
      </c>
    </row>
    <row r="80" spans="13:18">
      <c r="M80" t="s">
        <v>481</v>
      </c>
      <c r="R80" t="s">
        <v>122</v>
      </c>
    </row>
    <row r="81" spans="13:18">
      <c r="M81" t="s">
        <v>483</v>
      </c>
      <c r="R81" t="s">
        <v>729</v>
      </c>
    </row>
    <row r="82" spans="13:18">
      <c r="M82" t="s">
        <v>482</v>
      </c>
      <c r="R82" t="s">
        <v>730</v>
      </c>
    </row>
    <row r="83" spans="13:18">
      <c r="M83" t="s">
        <v>526</v>
      </c>
      <c r="R83" t="s">
        <v>731</v>
      </c>
    </row>
    <row r="84" spans="13:18">
      <c r="M84" t="s">
        <v>527</v>
      </c>
      <c r="R84" t="s">
        <v>83</v>
      </c>
    </row>
    <row r="85" spans="13:18">
      <c r="M85" t="s">
        <v>565</v>
      </c>
      <c r="R85" t="s">
        <v>732</v>
      </c>
    </row>
    <row r="86" spans="13:18">
      <c r="M86" t="s">
        <v>627</v>
      </c>
      <c r="R86" t="s">
        <v>521</v>
      </c>
    </row>
    <row r="87" spans="13:18">
      <c r="M87" t="s">
        <v>630</v>
      </c>
      <c r="R87" t="s">
        <v>733</v>
      </c>
    </row>
    <row r="88" spans="13:18">
      <c r="M88" t="s">
        <v>631</v>
      </c>
      <c r="R88" t="s">
        <v>158</v>
      </c>
    </row>
    <row r="89" spans="13:18">
      <c r="M89" t="s">
        <v>601</v>
      </c>
      <c r="R89" t="s">
        <v>102</v>
      </c>
    </row>
    <row r="90" spans="13:18">
      <c r="M90" t="s">
        <v>602</v>
      </c>
      <c r="R90" t="s">
        <v>734</v>
      </c>
    </row>
    <row r="91" spans="13:18">
      <c r="M91" t="s">
        <v>603</v>
      </c>
      <c r="R91" t="s">
        <v>129</v>
      </c>
    </row>
    <row r="92" spans="13:18">
      <c r="M92" t="s">
        <v>604</v>
      </c>
      <c r="R92" t="s">
        <v>735</v>
      </c>
    </row>
    <row r="93" spans="13:18">
      <c r="M93" t="s">
        <v>566</v>
      </c>
      <c r="R93" t="s">
        <v>133</v>
      </c>
    </row>
    <row r="94" spans="13:18">
      <c r="M94" t="s">
        <v>567</v>
      </c>
      <c r="R94" t="s">
        <v>51</v>
      </c>
    </row>
    <row r="95" spans="13:18">
      <c r="M95" t="s">
        <v>605</v>
      </c>
      <c r="R95" t="s">
        <v>44</v>
      </c>
    </row>
    <row r="96" spans="13:18">
      <c r="M96" t="s">
        <v>155</v>
      </c>
      <c r="R96" t="s">
        <v>87</v>
      </c>
    </row>
    <row r="97" spans="13:18">
      <c r="M97" t="s">
        <v>528</v>
      </c>
      <c r="R97" t="s">
        <v>736</v>
      </c>
    </row>
    <row r="98" spans="13:18">
      <c r="M98" t="s">
        <v>606</v>
      </c>
      <c r="R98" t="s">
        <v>737</v>
      </c>
    </row>
    <row r="99" spans="13:18">
      <c r="M99" t="s">
        <v>607</v>
      </c>
      <c r="R99" t="s">
        <v>72</v>
      </c>
    </row>
    <row r="100" spans="13:18">
      <c r="M100" t="s">
        <v>632</v>
      </c>
      <c r="R100" t="s">
        <v>738</v>
      </c>
    </row>
    <row r="101" spans="13:18">
      <c r="M101" t="s">
        <v>568</v>
      </c>
      <c r="R101" t="s">
        <v>739</v>
      </c>
    </row>
    <row r="102" spans="13:18">
      <c r="M102" t="s">
        <v>608</v>
      </c>
      <c r="R102" t="s">
        <v>740</v>
      </c>
    </row>
    <row r="103" spans="13:18">
      <c r="M103" t="s">
        <v>609</v>
      </c>
      <c r="R103" t="s">
        <v>741</v>
      </c>
    </row>
    <row r="104" spans="13:18">
      <c r="M104" t="s">
        <v>484</v>
      </c>
      <c r="R104" t="s">
        <v>742</v>
      </c>
    </row>
    <row r="105" spans="13:18">
      <c r="M105" t="s">
        <v>569</v>
      </c>
      <c r="R105" t="s">
        <v>36</v>
      </c>
    </row>
    <row r="106" spans="13:18">
      <c r="M106" t="s">
        <v>610</v>
      </c>
      <c r="R106" t="s">
        <v>116</v>
      </c>
    </row>
    <row r="107" spans="13:18">
      <c r="M107" t="s">
        <v>485</v>
      </c>
      <c r="R107" t="s">
        <v>743</v>
      </c>
    </row>
    <row r="108" spans="13:18">
      <c r="M108" t="s">
        <v>486</v>
      </c>
      <c r="R108" t="s">
        <v>744</v>
      </c>
    </row>
    <row r="109" spans="13:18">
      <c r="M109" t="s">
        <v>570</v>
      </c>
      <c r="R109" t="s">
        <v>745</v>
      </c>
    </row>
    <row r="110" spans="13:18">
      <c r="M110" t="s">
        <v>571</v>
      </c>
      <c r="R110" t="s">
        <v>50</v>
      </c>
    </row>
    <row r="111" spans="13:18">
      <c r="M111" t="s">
        <v>572</v>
      </c>
      <c r="R111" t="s">
        <v>746</v>
      </c>
    </row>
    <row r="112" spans="13:18">
      <c r="M112" t="s">
        <v>487</v>
      </c>
      <c r="R112" t="s">
        <v>747</v>
      </c>
    </row>
    <row r="113" spans="13:18">
      <c r="M113" t="s">
        <v>611</v>
      </c>
      <c r="R113" t="s">
        <v>138</v>
      </c>
    </row>
    <row r="114" spans="13:18">
      <c r="M114" t="s">
        <v>488</v>
      </c>
      <c r="R114" t="s">
        <v>64</v>
      </c>
    </row>
    <row r="115" spans="13:18">
      <c r="M115" t="s">
        <v>612</v>
      </c>
      <c r="R115" t="s">
        <v>748</v>
      </c>
    </row>
    <row r="116" spans="13:18">
      <c r="M116" t="s">
        <v>489</v>
      </c>
      <c r="R116" t="s">
        <v>749</v>
      </c>
    </row>
    <row r="117" spans="13:18">
      <c r="M117" t="s">
        <v>573</v>
      </c>
      <c r="R117" t="s">
        <v>63</v>
      </c>
    </row>
    <row r="118" spans="13:18">
      <c r="M118" t="s">
        <v>490</v>
      </c>
      <c r="R118" t="s">
        <v>750</v>
      </c>
    </row>
    <row r="119" spans="13:18">
      <c r="M119" t="s">
        <v>491</v>
      </c>
      <c r="R119" t="s">
        <v>162</v>
      </c>
    </row>
    <row r="120" spans="13:18">
      <c r="M120" t="s">
        <v>492</v>
      </c>
      <c r="R120" t="s">
        <v>146</v>
      </c>
    </row>
    <row r="121" spans="13:18">
      <c r="M121" t="s">
        <v>515</v>
      </c>
      <c r="R121" t="s">
        <v>751</v>
      </c>
    </row>
    <row r="122" spans="13:18">
      <c r="M122" t="s">
        <v>647</v>
      </c>
      <c r="R122" t="s">
        <v>151</v>
      </c>
    </row>
    <row r="123" spans="13:18">
      <c r="M123" t="s">
        <v>633</v>
      </c>
      <c r="R123" t="s">
        <v>752</v>
      </c>
    </row>
    <row r="124" spans="13:18">
      <c r="M124" t="s">
        <v>493</v>
      </c>
      <c r="R124" t="s">
        <v>38</v>
      </c>
    </row>
    <row r="125" spans="13:18">
      <c r="M125" t="s">
        <v>574</v>
      </c>
      <c r="R125" t="s">
        <v>24</v>
      </c>
    </row>
    <row r="126" spans="13:18">
      <c r="M126" t="s">
        <v>575</v>
      </c>
      <c r="R126" t="s">
        <v>154</v>
      </c>
    </row>
    <row r="127" spans="13:18">
      <c r="M127" t="s">
        <v>613</v>
      </c>
      <c r="R127" t="s">
        <v>29</v>
      </c>
    </row>
    <row r="128" spans="13:18">
      <c r="M128" t="s">
        <v>646</v>
      </c>
      <c r="R128" t="s">
        <v>78</v>
      </c>
    </row>
    <row r="129" spans="13:18">
      <c r="M129" t="s">
        <v>494</v>
      </c>
      <c r="R129" t="s">
        <v>753</v>
      </c>
    </row>
    <row r="130" spans="13:18">
      <c r="M130" t="s">
        <v>634</v>
      </c>
      <c r="R130" t="s">
        <v>125</v>
      </c>
    </row>
    <row r="131" spans="13:18">
      <c r="M131" t="s">
        <v>648</v>
      </c>
      <c r="R131" t="s">
        <v>754</v>
      </c>
    </row>
    <row r="132" spans="13:18">
      <c r="M132" t="s">
        <v>529</v>
      </c>
      <c r="R132" t="s">
        <v>755</v>
      </c>
    </row>
    <row r="133" spans="13:18">
      <c r="M133" t="s">
        <v>495</v>
      </c>
      <c r="R133" t="s">
        <v>756</v>
      </c>
    </row>
    <row r="134" spans="13:18">
      <c r="M134" t="s">
        <v>496</v>
      </c>
      <c r="R134" t="s">
        <v>757</v>
      </c>
    </row>
    <row r="135" spans="13:18">
      <c r="M135" t="s">
        <v>576</v>
      </c>
      <c r="R135" t="s">
        <v>45</v>
      </c>
    </row>
    <row r="136" spans="13:18">
      <c r="M136" t="s">
        <v>635</v>
      </c>
      <c r="R136" t="s">
        <v>43</v>
      </c>
    </row>
    <row r="137" spans="13:18">
      <c r="M137" t="s">
        <v>614</v>
      </c>
      <c r="R137" t="s">
        <v>758</v>
      </c>
    </row>
    <row r="138" spans="13:18">
      <c r="M138" t="s">
        <v>577</v>
      </c>
      <c r="R138" t="s">
        <v>759</v>
      </c>
    </row>
    <row r="139" spans="13:18">
      <c r="M139" t="s">
        <v>636</v>
      </c>
      <c r="R139" t="s">
        <v>80</v>
      </c>
    </row>
    <row r="140" spans="13:18">
      <c r="M140" t="s">
        <v>530</v>
      </c>
      <c r="R140" t="s">
        <v>59</v>
      </c>
    </row>
    <row r="141" spans="13:18">
      <c r="M141" t="s">
        <v>649</v>
      </c>
      <c r="R141" t="s">
        <v>760</v>
      </c>
    </row>
    <row r="142" spans="13:18">
      <c r="M142" t="s">
        <v>615</v>
      </c>
      <c r="R142" t="s">
        <v>47</v>
      </c>
    </row>
    <row r="143" spans="13:18">
      <c r="M143" t="s">
        <v>542</v>
      </c>
      <c r="R143" t="s">
        <v>69</v>
      </c>
    </row>
    <row r="144" spans="13:18">
      <c r="M144" t="s">
        <v>543</v>
      </c>
      <c r="R144" t="s">
        <v>761</v>
      </c>
    </row>
    <row r="145" spans="13:18">
      <c r="M145" t="s">
        <v>578</v>
      </c>
      <c r="R145" t="s">
        <v>762</v>
      </c>
    </row>
    <row r="146" spans="13:18">
      <c r="M146" t="s">
        <v>22</v>
      </c>
      <c r="R146" t="s">
        <v>763</v>
      </c>
    </row>
    <row r="147" spans="13:18">
      <c r="M147" t="s">
        <v>642</v>
      </c>
      <c r="R147" t="s">
        <v>764</v>
      </c>
    </row>
    <row r="148" spans="13:18">
      <c r="M148" t="s">
        <v>616</v>
      </c>
      <c r="R148" t="s">
        <v>765</v>
      </c>
    </row>
    <row r="149" spans="13:18">
      <c r="M149" t="s">
        <v>579</v>
      </c>
      <c r="R149" t="s">
        <v>766</v>
      </c>
    </row>
    <row r="150" spans="13:18">
      <c r="M150" t="s">
        <v>497</v>
      </c>
      <c r="R150" t="s">
        <v>767</v>
      </c>
    </row>
    <row r="151" spans="13:18">
      <c r="M151" t="s">
        <v>580</v>
      </c>
      <c r="R151" t="s">
        <v>768</v>
      </c>
    </row>
    <row r="152" spans="13:18">
      <c r="M152" t="s">
        <v>499</v>
      </c>
      <c r="R152" t="s">
        <v>769</v>
      </c>
    </row>
    <row r="153" spans="13:18">
      <c r="M153" t="s">
        <v>498</v>
      </c>
      <c r="R153" t="s">
        <v>770</v>
      </c>
    </row>
    <row r="154" spans="13:18">
      <c r="M154" t="s">
        <v>531</v>
      </c>
      <c r="R154" t="s">
        <v>76</v>
      </c>
    </row>
    <row r="155" spans="13:18">
      <c r="M155" t="s">
        <v>581</v>
      </c>
      <c r="R155" t="s">
        <v>134</v>
      </c>
    </row>
    <row r="156" spans="13:18">
      <c r="M156" t="s">
        <v>500</v>
      </c>
      <c r="R156" t="s">
        <v>771</v>
      </c>
    </row>
    <row r="157" spans="13:18">
      <c r="M157" t="s">
        <v>582</v>
      </c>
      <c r="R157" t="s">
        <v>772</v>
      </c>
    </row>
    <row r="158" spans="13:18">
      <c r="M158" t="s">
        <v>582</v>
      </c>
      <c r="R158" t="s">
        <v>773</v>
      </c>
    </row>
    <row r="159" spans="13:18">
      <c r="M159" t="s">
        <v>637</v>
      </c>
      <c r="R159" t="s">
        <v>774</v>
      </c>
    </row>
    <row r="160" spans="13:18">
      <c r="M160" t="s">
        <v>583</v>
      </c>
      <c r="R160" t="s">
        <v>775</v>
      </c>
    </row>
    <row r="161" spans="13:18">
      <c r="M161" t="s">
        <v>533</v>
      </c>
      <c r="R161" t="s">
        <v>776</v>
      </c>
    </row>
    <row r="162" spans="13:18">
      <c r="M162" t="s">
        <v>532</v>
      </c>
      <c r="R162" t="s">
        <v>88</v>
      </c>
    </row>
    <row r="163" spans="13:18">
      <c r="M163" t="s">
        <v>501</v>
      </c>
      <c r="R163" t="s">
        <v>140</v>
      </c>
    </row>
    <row r="164" spans="13:18">
      <c r="M164" t="s">
        <v>534</v>
      </c>
      <c r="R164" t="s">
        <v>96</v>
      </c>
    </row>
    <row r="165" spans="13:18">
      <c r="M165" t="s">
        <v>502</v>
      </c>
      <c r="R165" t="s">
        <v>777</v>
      </c>
    </row>
    <row r="166" spans="13:18">
      <c r="M166" t="s">
        <v>503</v>
      </c>
      <c r="R166" t="s">
        <v>778</v>
      </c>
    </row>
    <row r="167" spans="13:18">
      <c r="M167" t="s">
        <v>584</v>
      </c>
      <c r="R167" t="s">
        <v>779</v>
      </c>
    </row>
    <row r="168" spans="13:18">
      <c r="M168" t="s">
        <v>504</v>
      </c>
      <c r="R168" t="s">
        <v>780</v>
      </c>
    </row>
    <row r="169" spans="13:18">
      <c r="M169" t="s">
        <v>617</v>
      </c>
      <c r="R169" t="s">
        <v>781</v>
      </c>
    </row>
    <row r="170" spans="13:18">
      <c r="M170" t="s">
        <v>618</v>
      </c>
      <c r="R170" t="s">
        <v>139</v>
      </c>
    </row>
    <row r="171" spans="13:18">
      <c r="M171" t="s">
        <v>505</v>
      </c>
      <c r="R171" t="s">
        <v>782</v>
      </c>
    </row>
    <row r="172" spans="13:18">
      <c r="M172" t="s">
        <v>619</v>
      </c>
      <c r="R172" t="s">
        <v>783</v>
      </c>
    </row>
    <row r="173" spans="13:18">
      <c r="M173" t="s">
        <v>506</v>
      </c>
      <c r="R173" t="s">
        <v>142</v>
      </c>
    </row>
    <row r="174" spans="13:18">
      <c r="M174" t="s">
        <v>507</v>
      </c>
      <c r="R174" t="s">
        <v>784</v>
      </c>
    </row>
    <row r="175" spans="13:18">
      <c r="M175" t="s">
        <v>585</v>
      </c>
      <c r="R175" t="s">
        <v>28</v>
      </c>
    </row>
    <row r="176" spans="13:18">
      <c r="M176" t="s">
        <v>586</v>
      </c>
      <c r="R176" t="s">
        <v>31</v>
      </c>
    </row>
    <row r="177" spans="13:18">
      <c r="M177" t="s">
        <v>544</v>
      </c>
      <c r="R177" t="s">
        <v>785</v>
      </c>
    </row>
    <row r="178" spans="13:18">
      <c r="M178" t="s">
        <v>620</v>
      </c>
      <c r="R178" t="s">
        <v>77</v>
      </c>
    </row>
    <row r="179" spans="13:18">
      <c r="M179" t="s">
        <v>621</v>
      </c>
      <c r="R179" t="s">
        <v>82</v>
      </c>
    </row>
    <row r="180" spans="13:18">
      <c r="M180" t="s">
        <v>508</v>
      </c>
      <c r="R180" t="s">
        <v>157</v>
      </c>
    </row>
    <row r="181" spans="13:18">
      <c r="M181" t="s">
        <v>622</v>
      </c>
      <c r="R181" t="s">
        <v>48</v>
      </c>
    </row>
    <row r="182" spans="13:18">
      <c r="M182" t="s">
        <v>509</v>
      </c>
      <c r="R182" t="s">
        <v>141</v>
      </c>
    </row>
    <row r="183" spans="13:18">
      <c r="M183" t="s">
        <v>638</v>
      </c>
      <c r="R183" t="s">
        <v>70</v>
      </c>
    </row>
    <row r="184" spans="13:18">
      <c r="M184" t="s">
        <v>644</v>
      </c>
      <c r="R184" t="s">
        <v>786</v>
      </c>
    </row>
    <row r="185" spans="13:18">
      <c r="M185" t="s">
        <v>510</v>
      </c>
      <c r="R185" t="s">
        <v>62</v>
      </c>
    </row>
    <row r="186" spans="13:18">
      <c r="M186" t="s">
        <v>623</v>
      </c>
      <c r="R186" t="s">
        <v>66</v>
      </c>
    </row>
    <row r="187" spans="13:18">
      <c r="M187" t="s">
        <v>624</v>
      </c>
      <c r="R187" t="s">
        <v>121</v>
      </c>
    </row>
    <row r="188" spans="13:18">
      <c r="M188" t="s">
        <v>639</v>
      </c>
      <c r="R188" t="s">
        <v>787</v>
      </c>
    </row>
    <row r="189" spans="13:18">
      <c r="M189" t="s">
        <v>587</v>
      </c>
      <c r="R189" t="s">
        <v>55</v>
      </c>
    </row>
    <row r="190" spans="13:18">
      <c r="M190" t="s">
        <v>511</v>
      </c>
      <c r="R190" t="s">
        <v>788</v>
      </c>
    </row>
    <row r="191" spans="13:18">
      <c r="M191" t="s">
        <v>545</v>
      </c>
      <c r="R191" t="s">
        <v>124</v>
      </c>
    </row>
    <row r="192" spans="13:18">
      <c r="M192" t="s">
        <v>625</v>
      </c>
      <c r="R192" t="s">
        <v>148</v>
      </c>
    </row>
    <row r="193" spans="13:18">
      <c r="M193" t="s">
        <v>640</v>
      </c>
      <c r="R193" t="s">
        <v>57</v>
      </c>
    </row>
    <row r="194" spans="13:18">
      <c r="M194" t="s">
        <v>546</v>
      </c>
      <c r="R194" t="s">
        <v>789</v>
      </c>
    </row>
    <row r="195" spans="13:18">
      <c r="M195" t="s">
        <v>626</v>
      </c>
      <c r="R195" t="s">
        <v>790</v>
      </c>
    </row>
    <row r="196" spans="13:18">
      <c r="M196" t="s">
        <v>512</v>
      </c>
      <c r="R196" t="s">
        <v>791</v>
      </c>
    </row>
    <row r="197" spans="13:18">
      <c r="M197" t="s">
        <v>513</v>
      </c>
      <c r="R197" t="s">
        <v>100</v>
      </c>
    </row>
    <row r="198" spans="13:18">
      <c r="M198" t="s">
        <v>650</v>
      </c>
      <c r="R198" t="s">
        <v>792</v>
      </c>
    </row>
    <row r="199" spans="13:18">
      <c r="R199" t="s">
        <v>793</v>
      </c>
    </row>
    <row r="200" spans="13:18">
      <c r="R200" t="s">
        <v>794</v>
      </c>
    </row>
    <row r="201" spans="13:18">
      <c r="R201" t="s">
        <v>90</v>
      </c>
    </row>
    <row r="202" spans="13:18">
      <c r="R202" t="s">
        <v>33</v>
      </c>
    </row>
    <row r="203" spans="13:18">
      <c r="R203" t="s">
        <v>795</v>
      </c>
    </row>
    <row r="204" spans="13:18">
      <c r="R204" t="s">
        <v>796</v>
      </c>
    </row>
    <row r="205" spans="13:18">
      <c r="R205" t="s">
        <v>98</v>
      </c>
    </row>
    <row r="206" spans="13:18">
      <c r="R206" t="s">
        <v>107</v>
      </c>
    </row>
    <row r="207" spans="13:18">
      <c r="R207" t="s">
        <v>27</v>
      </c>
    </row>
    <row r="208" spans="13:18">
      <c r="R208" t="s">
        <v>797</v>
      </c>
    </row>
    <row r="209" spans="18:18">
      <c r="R209" t="s">
        <v>798</v>
      </c>
    </row>
    <row r="210" spans="18:18">
      <c r="R210" t="s">
        <v>41</v>
      </c>
    </row>
    <row r="211" spans="18:18">
      <c r="R211" t="s">
        <v>799</v>
      </c>
    </row>
    <row r="212" spans="18:18">
      <c r="R212" t="s">
        <v>800</v>
      </c>
    </row>
    <row r="213" spans="18:18">
      <c r="R213" t="s">
        <v>801</v>
      </c>
    </row>
    <row r="214" spans="18:18">
      <c r="R214" t="s">
        <v>802</v>
      </c>
    </row>
    <row r="215" spans="18:18">
      <c r="R215" t="s">
        <v>103</v>
      </c>
    </row>
    <row r="216" spans="18:18">
      <c r="R216" t="s">
        <v>803</v>
      </c>
    </row>
    <row r="217" spans="18:18">
      <c r="R217" t="s">
        <v>150</v>
      </c>
    </row>
    <row r="218" spans="18:18">
      <c r="R218" t="s">
        <v>804</v>
      </c>
    </row>
    <row r="219" spans="18:18">
      <c r="R219" t="s">
        <v>805</v>
      </c>
    </row>
    <row r="220" spans="18:18">
      <c r="R220" t="s">
        <v>806</v>
      </c>
    </row>
    <row r="221" spans="18:18">
      <c r="R221" t="s">
        <v>807</v>
      </c>
    </row>
    <row r="222" spans="18:18">
      <c r="R222" t="s">
        <v>808</v>
      </c>
    </row>
    <row r="223" spans="18:18">
      <c r="R223" t="s">
        <v>809</v>
      </c>
    </row>
    <row r="224" spans="18:18">
      <c r="R224" t="s">
        <v>810</v>
      </c>
    </row>
    <row r="225" spans="18:18">
      <c r="R225" t="s">
        <v>114</v>
      </c>
    </row>
    <row r="226" spans="18:18">
      <c r="R226" t="s">
        <v>811</v>
      </c>
    </row>
    <row r="227" spans="18:18">
      <c r="R227" t="s">
        <v>812</v>
      </c>
    </row>
    <row r="228" spans="18:18">
      <c r="R228" t="s">
        <v>813</v>
      </c>
    </row>
    <row r="229" spans="18:18">
      <c r="R229" t="s">
        <v>144</v>
      </c>
    </row>
    <row r="230" spans="18:18">
      <c r="R230" t="s">
        <v>814</v>
      </c>
    </row>
    <row r="231" spans="18:18">
      <c r="R231" t="s">
        <v>815</v>
      </c>
    </row>
    <row r="232" spans="18:18">
      <c r="R232" t="s">
        <v>816</v>
      </c>
    </row>
    <row r="233" spans="18:18">
      <c r="R233" t="s">
        <v>49</v>
      </c>
    </row>
    <row r="234" spans="18:18">
      <c r="R234" t="s">
        <v>817</v>
      </c>
    </row>
    <row r="235" spans="18:18">
      <c r="R235" t="s">
        <v>818</v>
      </c>
    </row>
    <row r="236" spans="18:18">
      <c r="R236" t="s">
        <v>30</v>
      </c>
    </row>
    <row r="237" spans="18:18">
      <c r="R237" t="s">
        <v>819</v>
      </c>
    </row>
    <row r="238" spans="18:18">
      <c r="R238" t="s">
        <v>61</v>
      </c>
    </row>
    <row r="239" spans="18:18">
      <c r="R239" t="s">
        <v>136</v>
      </c>
    </row>
    <row r="240" spans="18:18">
      <c r="R240" t="s">
        <v>97</v>
      </c>
    </row>
    <row r="241" spans="18:18">
      <c r="R241" t="s">
        <v>820</v>
      </c>
    </row>
    <row r="242" spans="18:18">
      <c r="R242" t="s">
        <v>821</v>
      </c>
    </row>
    <row r="243" spans="18:18">
      <c r="R243" t="s">
        <v>822</v>
      </c>
    </row>
    <row r="244" spans="18:18">
      <c r="R244" t="s">
        <v>823</v>
      </c>
    </row>
    <row r="245" spans="18:18">
      <c r="R245" t="s">
        <v>824</v>
      </c>
    </row>
    <row r="246" spans="18:18">
      <c r="R246" t="s">
        <v>825</v>
      </c>
    </row>
    <row r="247" spans="18:18">
      <c r="R247" t="s">
        <v>826</v>
      </c>
    </row>
    <row r="248" spans="18:18">
      <c r="R248" t="s">
        <v>86</v>
      </c>
    </row>
    <row r="249" spans="18:18">
      <c r="R249" t="s">
        <v>827</v>
      </c>
    </row>
    <row r="250" spans="18:18">
      <c r="R250" t="s">
        <v>828</v>
      </c>
    </row>
    <row r="251" spans="18:18">
      <c r="R251" t="s">
        <v>829</v>
      </c>
    </row>
    <row r="252" spans="18:18">
      <c r="R252" t="s">
        <v>145</v>
      </c>
    </row>
    <row r="253" spans="18:18">
      <c r="R253" t="s">
        <v>25</v>
      </c>
    </row>
    <row r="254" spans="18:18">
      <c r="R254" t="s">
        <v>830</v>
      </c>
    </row>
    <row r="255" spans="18:18">
      <c r="R255" t="s">
        <v>89</v>
      </c>
    </row>
    <row r="256" spans="18:18">
      <c r="R256" t="s">
        <v>95</v>
      </c>
    </row>
    <row r="257" spans="18:18">
      <c r="R257" t="s">
        <v>52</v>
      </c>
    </row>
    <row r="258" spans="18:18">
      <c r="R258" t="s">
        <v>831</v>
      </c>
    </row>
    <row r="259" spans="18:18">
      <c r="R259" t="s">
        <v>112</v>
      </c>
    </row>
    <row r="260" spans="18:18">
      <c r="R260" t="s">
        <v>832</v>
      </c>
    </row>
    <row r="261" spans="18:18">
      <c r="R261" t="s">
        <v>833</v>
      </c>
    </row>
    <row r="262" spans="18:18">
      <c r="R262" t="s">
        <v>834</v>
      </c>
    </row>
    <row r="263" spans="18:18">
      <c r="R263" t="s">
        <v>835</v>
      </c>
    </row>
    <row r="264" spans="18:18">
      <c r="R264" t="s">
        <v>147</v>
      </c>
    </row>
    <row r="265" spans="18:18">
      <c r="R265" t="s">
        <v>836</v>
      </c>
    </row>
    <row r="266" spans="18:18">
      <c r="R266" t="s">
        <v>837</v>
      </c>
    </row>
    <row r="267" spans="18:18">
      <c r="R267" t="s">
        <v>838</v>
      </c>
    </row>
    <row r="268" spans="18:18">
      <c r="R268" t="s">
        <v>839</v>
      </c>
    </row>
    <row r="269" spans="18:18">
      <c r="R269" t="s">
        <v>68</v>
      </c>
    </row>
    <row r="270" spans="18:18">
      <c r="R270" t="s">
        <v>60</v>
      </c>
    </row>
    <row r="271" spans="18:18">
      <c r="R271" t="s">
        <v>152</v>
      </c>
    </row>
    <row r="272" spans="18:18">
      <c r="R272" t="s">
        <v>108</v>
      </c>
    </row>
    <row r="273" spans="18:18">
      <c r="R273" t="s">
        <v>115</v>
      </c>
    </row>
    <row r="274" spans="18:18">
      <c r="R274" t="s">
        <v>109</v>
      </c>
    </row>
    <row r="275" spans="18:18">
      <c r="R275" t="s">
        <v>119</v>
      </c>
    </row>
    <row r="276" spans="18:18">
      <c r="R276" t="s">
        <v>81</v>
      </c>
    </row>
    <row r="277" spans="18:18">
      <c r="R277" t="s">
        <v>840</v>
      </c>
    </row>
    <row r="278" spans="18:18">
      <c r="R278" t="s">
        <v>841</v>
      </c>
    </row>
    <row r="279" spans="18:18">
      <c r="R279" t="s">
        <v>842</v>
      </c>
    </row>
    <row r="280" spans="18:18">
      <c r="R280" t="s">
        <v>843</v>
      </c>
    </row>
    <row r="281" spans="18:18">
      <c r="R281" t="s">
        <v>23</v>
      </c>
    </row>
    <row r="282" spans="18:18">
      <c r="R282" t="s">
        <v>844</v>
      </c>
    </row>
    <row r="283" spans="18:18">
      <c r="R283" t="s">
        <v>845</v>
      </c>
    </row>
    <row r="284" spans="18:18">
      <c r="R284" t="s">
        <v>846</v>
      </c>
    </row>
    <row r="285" spans="18:18">
      <c r="R285" t="s">
        <v>847</v>
      </c>
    </row>
    <row r="286" spans="18:18">
      <c r="R286" t="s">
        <v>54</v>
      </c>
    </row>
    <row r="287" spans="18:18">
      <c r="R287" t="s">
        <v>848</v>
      </c>
    </row>
    <row r="288" spans="18:18">
      <c r="R288" t="s">
        <v>849</v>
      </c>
    </row>
    <row r="289" spans="18:18">
      <c r="R289" t="s">
        <v>53</v>
      </c>
    </row>
    <row r="290" spans="18:18">
      <c r="R290" t="s">
        <v>850</v>
      </c>
    </row>
    <row r="291" spans="18:18">
      <c r="R291" t="s">
        <v>851</v>
      </c>
    </row>
    <row r="292" spans="18:18">
      <c r="R292" t="s">
        <v>852</v>
      </c>
    </row>
    <row r="293" spans="18:18">
      <c r="R293" t="s">
        <v>92</v>
      </c>
    </row>
    <row r="294" spans="18:18">
      <c r="R294" t="s">
        <v>853</v>
      </c>
    </row>
    <row r="295" spans="18:18">
      <c r="R295" t="s">
        <v>46</v>
      </c>
    </row>
    <row r="296" spans="18:18">
      <c r="R296" t="s">
        <v>854</v>
      </c>
    </row>
    <row r="297" spans="18:18">
      <c r="R297" t="s">
        <v>855</v>
      </c>
    </row>
    <row r="298" spans="18:18">
      <c r="R298" t="s">
        <v>856</v>
      </c>
    </row>
    <row r="299" spans="18:18">
      <c r="R299" t="s">
        <v>106</v>
      </c>
    </row>
    <row r="300" spans="18:18">
      <c r="R300" t="s">
        <v>131</v>
      </c>
    </row>
    <row r="301" spans="18:18">
      <c r="R301" t="s">
        <v>857</v>
      </c>
    </row>
    <row r="302" spans="18:18">
      <c r="R302" t="s">
        <v>105</v>
      </c>
    </row>
    <row r="303" spans="18:18">
      <c r="R303" t="s">
        <v>858</v>
      </c>
    </row>
    <row r="304" spans="18:18">
      <c r="R304" t="s">
        <v>859</v>
      </c>
    </row>
    <row r="305" spans="18:18">
      <c r="R305" t="s">
        <v>860</v>
      </c>
    </row>
    <row r="306" spans="18:18">
      <c r="R306" t="s">
        <v>35</v>
      </c>
    </row>
    <row r="307" spans="18:18">
      <c r="R307" t="s">
        <v>861</v>
      </c>
    </row>
    <row r="308" spans="18:18">
      <c r="R308" t="s">
        <v>110</v>
      </c>
    </row>
  </sheetData>
  <sortState xmlns:xlrd2="http://schemas.microsoft.com/office/spreadsheetml/2017/richdata2" ref="L1:M197">
    <sortCondition ref="M1:M19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9D3A3"/>
    <pageSetUpPr fitToPage="1"/>
  </sheetPr>
  <dimension ref="B1:G31"/>
  <sheetViews>
    <sheetView showGridLines="0" topLeftCell="A9" zoomScaleNormal="100" workbookViewId="0">
      <selection activeCell="F30" sqref="F30"/>
    </sheetView>
  </sheetViews>
  <sheetFormatPr defaultColWidth="9.140625" defaultRowHeight="14.25"/>
  <cols>
    <col min="1" max="1" width="3.7109375" style="351" customWidth="1"/>
    <col min="2" max="2" width="51.140625" style="351" customWidth="1"/>
    <col min="3" max="3" width="12.7109375" style="351" customWidth="1"/>
    <col min="4" max="4" width="17.140625" style="351" customWidth="1"/>
    <col min="5" max="5" width="26.85546875" style="351" customWidth="1"/>
    <col min="6" max="6" width="17.42578125" style="351" customWidth="1"/>
    <col min="7" max="7" width="25.85546875" style="351" customWidth="1"/>
    <col min="8" max="8" width="9.140625" style="351"/>
    <col min="9" max="15" width="11.42578125" style="351" customWidth="1"/>
    <col min="16" max="17" width="9.140625" style="351" customWidth="1"/>
    <col min="18" max="18" width="10.42578125" style="351" customWidth="1"/>
    <col min="19" max="26" width="9.140625" style="351"/>
    <col min="27" max="27" width="10.5703125" style="351" customWidth="1"/>
    <col min="28" max="28" width="9.140625" style="351"/>
    <col min="29" max="29" width="18.140625" style="351" customWidth="1"/>
    <col min="30" max="37" width="9.140625" style="351"/>
    <col min="38" max="38" width="18" style="351" customWidth="1"/>
    <col min="39" max="39" width="18.5703125" style="351" customWidth="1"/>
    <col min="40" max="41" width="9.140625" style="351"/>
    <col min="42" max="42" width="22.5703125" style="351" customWidth="1"/>
    <col min="43" max="43" width="45.5703125" style="351" customWidth="1"/>
    <col min="44" max="44" width="9.140625" style="351"/>
    <col min="45" max="45" width="12.5703125" style="351" customWidth="1"/>
    <col min="46" max="46" width="12.85546875" style="351" customWidth="1"/>
    <col min="47" max="16384" width="9.140625" style="351"/>
  </cols>
  <sheetData>
    <row r="1" spans="2:7" ht="15" customHeight="1"/>
    <row r="2" spans="2:7" s="343" customFormat="1">
      <c r="B2" s="538" t="s">
        <v>416</v>
      </c>
      <c r="C2" s="538"/>
      <c r="D2" s="538"/>
      <c r="E2" s="538"/>
      <c r="F2" s="58"/>
      <c r="G2" s="58"/>
    </row>
    <row r="3" spans="2:7" s="343" customFormat="1">
      <c r="B3" s="54" t="s">
        <v>301</v>
      </c>
      <c r="C3" s="55"/>
      <c r="F3" s="352"/>
      <c r="G3" s="352"/>
    </row>
    <row r="4" spans="2:7" ht="15" customHeight="1" thickBot="1">
      <c r="B4" s="3"/>
      <c r="F4" s="353"/>
      <c r="G4" s="353"/>
    </row>
    <row r="5" spans="2:7" ht="21.95" customHeight="1">
      <c r="B5" s="48" t="s">
        <v>170</v>
      </c>
      <c r="C5" s="629"/>
    </row>
    <row r="6" spans="2:7">
      <c r="B6" s="52" t="s">
        <v>404</v>
      </c>
      <c r="C6" s="47"/>
      <c r="D6" s="1"/>
      <c r="E6" s="1"/>
      <c r="F6" s="1"/>
      <c r="G6" s="1"/>
    </row>
    <row r="7" spans="2:7">
      <c r="B7" s="53" t="s">
        <v>188</v>
      </c>
      <c r="C7" s="630" t="s">
        <v>189</v>
      </c>
      <c r="D7" s="354"/>
      <c r="E7" s="1"/>
      <c r="F7" s="1"/>
      <c r="G7" s="1"/>
    </row>
    <row r="8" spans="2:7" ht="15" thickBot="1">
      <c r="B8" s="56" t="s">
        <v>413</v>
      </c>
      <c r="C8" s="57"/>
      <c r="D8" s="355" t="s">
        <v>300</v>
      </c>
      <c r="E8" s="1"/>
      <c r="F8" s="1"/>
      <c r="G8" s="1"/>
    </row>
    <row r="9" spans="2:7" ht="15" thickBot="1">
      <c r="B9" s="1"/>
      <c r="C9" s="1"/>
      <c r="D9" s="1"/>
      <c r="E9" s="1"/>
      <c r="F9" s="1"/>
      <c r="G9" s="1"/>
    </row>
    <row r="10" spans="2:7" s="1" customFormat="1" ht="25.5">
      <c r="B10" s="440" t="s">
        <v>417</v>
      </c>
      <c r="C10" s="638" t="s">
        <v>200</v>
      </c>
      <c r="D10" s="638" t="s">
        <v>423</v>
      </c>
      <c r="E10" s="638" t="s">
        <v>420</v>
      </c>
      <c r="F10" s="638" t="s">
        <v>406</v>
      </c>
      <c r="G10" s="639" t="s">
        <v>405</v>
      </c>
    </row>
    <row r="11" spans="2:7" s="1" customFormat="1" ht="12.75">
      <c r="B11" s="49" t="s">
        <v>418</v>
      </c>
      <c r="C11" s="50"/>
      <c r="D11" s="51"/>
      <c r="E11" s="51"/>
      <c r="F11" s="51"/>
      <c r="G11" s="631"/>
    </row>
    <row r="12" spans="2:7">
      <c r="B12" s="52" t="s">
        <v>164</v>
      </c>
      <c r="C12" s="8" t="s">
        <v>189</v>
      </c>
      <c r="D12" s="4"/>
      <c r="E12" s="4"/>
      <c r="F12" s="4"/>
      <c r="G12" s="632"/>
    </row>
    <row r="13" spans="2:7">
      <c r="B13" s="52" t="s">
        <v>428</v>
      </c>
      <c r="C13" s="8" t="s">
        <v>189</v>
      </c>
      <c r="D13" s="4"/>
      <c r="E13" s="4"/>
      <c r="F13" s="4"/>
      <c r="G13" s="632"/>
    </row>
    <row r="14" spans="2:7">
      <c r="B14" s="52" t="s">
        <v>429</v>
      </c>
      <c r="C14" s="8" t="s">
        <v>189</v>
      </c>
      <c r="D14" s="4"/>
      <c r="E14" s="4"/>
      <c r="F14" s="4"/>
      <c r="G14" s="632"/>
    </row>
    <row r="15" spans="2:7" s="1" customFormat="1" ht="12.75">
      <c r="B15" s="49" t="s">
        <v>419</v>
      </c>
      <c r="C15" s="50"/>
      <c r="D15" s="51"/>
      <c r="E15" s="51"/>
      <c r="F15" s="51"/>
      <c r="G15" s="631"/>
    </row>
    <row r="16" spans="2:7">
      <c r="B16" s="52" t="s">
        <v>422</v>
      </c>
      <c r="C16" s="8" t="s">
        <v>189</v>
      </c>
      <c r="D16" s="4"/>
      <c r="E16" s="4"/>
      <c r="F16" s="4"/>
      <c r="G16" s="632"/>
    </row>
    <row r="17" spans="2:7">
      <c r="B17" s="52" t="s">
        <v>422</v>
      </c>
      <c r="C17" s="8" t="s">
        <v>189</v>
      </c>
      <c r="D17" s="4"/>
      <c r="E17" s="4"/>
      <c r="F17" s="4"/>
      <c r="G17" s="632"/>
    </row>
    <row r="18" spans="2:7">
      <c r="B18" s="52" t="s">
        <v>422</v>
      </c>
      <c r="C18" s="8" t="s">
        <v>189</v>
      </c>
      <c r="D18" s="4"/>
      <c r="E18" s="4"/>
      <c r="F18" s="4"/>
      <c r="G18" s="632"/>
    </row>
    <row r="19" spans="2:7">
      <c r="B19" s="52" t="s">
        <v>422</v>
      </c>
      <c r="C19" s="8" t="s">
        <v>189</v>
      </c>
      <c r="D19" s="4"/>
      <c r="E19" s="4"/>
      <c r="F19" s="4"/>
      <c r="G19" s="632"/>
    </row>
    <row r="20" spans="2:7">
      <c r="B20" s="52" t="s">
        <v>422</v>
      </c>
      <c r="C20" s="8" t="s">
        <v>189</v>
      </c>
      <c r="D20" s="4"/>
      <c r="E20" s="4"/>
      <c r="F20" s="4"/>
      <c r="G20" s="632"/>
    </row>
    <row r="21" spans="2:7" s="1" customFormat="1" ht="12.75">
      <c r="B21" s="49" t="s">
        <v>425</v>
      </c>
      <c r="C21" s="50"/>
      <c r="D21" s="51"/>
      <c r="E21" s="51"/>
      <c r="F21" s="51"/>
      <c r="G21" s="631"/>
    </row>
    <row r="22" spans="2:7">
      <c r="B22" s="52" t="s">
        <v>421</v>
      </c>
      <c r="C22" s="8" t="s">
        <v>189</v>
      </c>
      <c r="D22" s="9"/>
      <c r="E22" s="4"/>
      <c r="F22" s="4"/>
      <c r="G22" s="632"/>
    </row>
    <row r="23" spans="2:7" ht="15" thickBot="1">
      <c r="B23" s="633" t="s">
        <v>426</v>
      </c>
      <c r="C23" s="634" t="s">
        <v>189</v>
      </c>
      <c r="D23" s="635"/>
      <c r="E23" s="636"/>
      <c r="F23" s="636"/>
      <c r="G23" s="637"/>
    </row>
    <row r="24" spans="2:7" ht="15" thickBot="1">
      <c r="B24" s="1"/>
      <c r="C24" s="1"/>
      <c r="D24" s="1"/>
      <c r="E24" s="1"/>
      <c r="F24" s="1"/>
      <c r="G24" s="1"/>
    </row>
    <row r="25" spans="2:7" s="344" customFormat="1" ht="37.5" customHeight="1">
      <c r="B25" s="440" t="s">
        <v>424</v>
      </c>
      <c r="C25" s="638" t="s">
        <v>427</v>
      </c>
      <c r="D25" s="638" t="s">
        <v>432</v>
      </c>
      <c r="E25" s="638" t="s">
        <v>420</v>
      </c>
      <c r="F25" s="638" t="s">
        <v>406</v>
      </c>
      <c r="G25" s="639" t="s">
        <v>405</v>
      </c>
    </row>
    <row r="26" spans="2:7">
      <c r="B26" s="640"/>
      <c r="C26" s="4"/>
      <c r="D26" s="7"/>
      <c r="E26" s="7"/>
      <c r="F26" s="7"/>
      <c r="G26" s="641"/>
    </row>
    <row r="27" spans="2:7">
      <c r="B27" s="640"/>
      <c r="C27" s="4"/>
      <c r="D27" s="4"/>
      <c r="E27" s="4"/>
      <c r="F27" s="4"/>
      <c r="G27" s="632"/>
    </row>
    <row r="28" spans="2:7" ht="15" thickBot="1">
      <c r="B28" s="642"/>
      <c r="C28" s="636"/>
      <c r="D28" s="636"/>
      <c r="E28" s="636"/>
      <c r="F28" s="636"/>
      <c r="G28" s="637"/>
    </row>
    <row r="29" spans="2:7" ht="15" thickBot="1">
      <c r="B29" s="1"/>
      <c r="C29" s="1"/>
      <c r="D29" s="1"/>
      <c r="E29" s="1"/>
      <c r="F29" s="1"/>
      <c r="G29" s="1"/>
    </row>
    <row r="30" spans="2:7" s="344" customFormat="1" ht="36.6" customHeight="1">
      <c r="B30" s="440" t="s">
        <v>430</v>
      </c>
      <c r="C30" s="638" t="s">
        <v>431</v>
      </c>
      <c r="D30" s="638" t="s">
        <v>423</v>
      </c>
      <c r="E30" s="638" t="s">
        <v>206</v>
      </c>
      <c r="F30" s="643" t="s">
        <v>205</v>
      </c>
      <c r="G30" s="644" t="s">
        <v>433</v>
      </c>
    </row>
    <row r="31" spans="2:7" ht="15" thickBot="1">
      <c r="B31" s="642"/>
      <c r="C31" s="634" t="s">
        <v>189</v>
      </c>
      <c r="D31" s="636"/>
      <c r="E31" s="634" t="s">
        <v>189</v>
      </c>
      <c r="F31" s="645"/>
      <c r="G31" s="646"/>
    </row>
  </sheetData>
  <mergeCells count="1">
    <mergeCell ref="B2:E2"/>
  </mergeCells>
  <phoneticPr fontId="9" type="noConversion"/>
  <pageMargins left="0.7" right="0.7" top="0.75" bottom="0.75" header="0.3" footer="0.3"/>
  <pageSetup paperSize="9" scale="84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59710E50-B7F6-4A76-B49F-3D2BB5B6B742}">
            <xm:f>Listas!$A$2</xm:f>
            <x14:dxf>
              <font>
                <color theme="5" tint="-0.24994659260841701"/>
              </font>
              <fill>
                <patternFill>
                  <bgColor theme="9" tint="0.79998168889431442"/>
                </patternFill>
              </fill>
            </x14:dxf>
          </x14:cfRule>
          <x14:cfRule type="cellIs" priority="4" operator="equal" id="{70CCF642-AD21-4462-A0D2-291F91204227}">
            <xm:f>Listas!$A$1</xm:f>
            <x14:dxf>
              <font>
                <color theme="6" tint="-0.499984740745262"/>
              </font>
              <fill>
                <patternFill>
                  <bgColor theme="6" tint="0.59996337778862885"/>
                </patternFill>
              </fill>
            </x14:dxf>
          </x14:cfRule>
          <xm:sqref>C6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AD4C07-BAE9-43AB-9A4B-9AFCCD72AE33}">
          <x14:formula1>
            <xm:f>Listas!$A$1:$A$2</xm:f>
          </x14:formula1>
          <xm:sqref>C6 F31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9D3A3"/>
  </sheetPr>
  <dimension ref="B2:S18"/>
  <sheetViews>
    <sheetView showGridLines="0" zoomScale="70" zoomScaleNormal="70" workbookViewId="0">
      <pane ySplit="12" topLeftCell="A13" activePane="bottomLeft" state="frozen"/>
      <selection pane="bottomLeft" activeCell="E26" sqref="E26"/>
    </sheetView>
  </sheetViews>
  <sheetFormatPr defaultColWidth="9.140625" defaultRowHeight="14.25"/>
  <cols>
    <col min="1" max="1" width="3.7109375" style="343" customWidth="1"/>
    <col min="2" max="3" width="30.7109375" style="343" customWidth="1"/>
    <col min="4" max="4" width="12.7109375" style="343" customWidth="1"/>
    <col min="5" max="5" width="36.140625" style="343" bestFit="1" customWidth="1"/>
    <col min="6" max="6" width="20.7109375" style="343" customWidth="1"/>
    <col min="7" max="7" width="18.7109375" style="343" customWidth="1"/>
    <col min="8" max="12" width="15.7109375" style="343" customWidth="1"/>
    <col min="13" max="13" width="16.140625" style="344" customWidth="1"/>
    <col min="14" max="15" width="17.140625" style="343" customWidth="1"/>
    <col min="16" max="16" width="33.7109375" style="343" customWidth="1"/>
    <col min="17" max="17" width="13.42578125" style="343" customWidth="1"/>
    <col min="18" max="19" width="15.7109375" style="343" customWidth="1"/>
    <col min="20" max="20" width="11.5703125" style="343" bestFit="1" customWidth="1"/>
    <col min="21" max="21" width="40.42578125" style="343" bestFit="1" customWidth="1"/>
    <col min="22" max="22" width="9.140625" style="343" customWidth="1"/>
    <col min="23" max="23" width="22" style="343" bestFit="1" customWidth="1"/>
    <col min="24" max="24" width="42.5703125" style="343" bestFit="1" customWidth="1"/>
    <col min="25" max="25" width="18.85546875" style="343" customWidth="1"/>
    <col min="26" max="26" width="24.140625" style="343" customWidth="1"/>
    <col min="27" max="27" width="28.5703125" style="343" customWidth="1"/>
    <col min="28" max="29" width="30.42578125" style="343" customWidth="1"/>
    <col min="30" max="30" width="14.5703125" style="343" customWidth="1"/>
    <col min="31" max="31" width="24.140625" style="343" customWidth="1"/>
    <col min="32" max="32" width="10.5703125" style="343" customWidth="1"/>
    <col min="33" max="37" width="14.140625" style="343" customWidth="1"/>
    <col min="38" max="38" width="18.42578125" style="343" customWidth="1"/>
    <col min="39" max="41" width="34" style="343" customWidth="1"/>
    <col min="42" max="42" width="55.85546875" style="343" customWidth="1"/>
    <col min="43" max="43" width="27.5703125" style="343" customWidth="1"/>
    <col min="44" max="44" width="27.140625" style="343" customWidth="1"/>
    <col min="45" max="16384" width="9.140625" style="343"/>
  </cols>
  <sheetData>
    <row r="2" spans="2:19">
      <c r="B2" s="58" t="s">
        <v>950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2:19" ht="15" thickBot="1">
      <c r="B3" s="337"/>
    </row>
    <row r="4" spans="2:19" ht="30" customHeight="1">
      <c r="B4" s="647" t="s">
        <v>1165</v>
      </c>
      <c r="C4" s="648">
        <f>SUM(C5:C6)</f>
        <v>0</v>
      </c>
      <c r="D4" s="345"/>
      <c r="E4" s="650" t="s">
        <v>434</v>
      </c>
      <c r="F4" s="648">
        <f>SUM(F5:F6)</f>
        <v>0</v>
      </c>
      <c r="G4" s="345"/>
    </row>
    <row r="5" spans="2:19" ht="30" customHeight="1">
      <c r="B5" s="339" t="s">
        <v>439</v>
      </c>
      <c r="C5" s="255"/>
      <c r="D5" s="337"/>
      <c r="E5" s="339" t="s">
        <v>435</v>
      </c>
      <c r="F5" s="255"/>
      <c r="G5" s="337"/>
    </row>
    <row r="6" spans="2:19" ht="30" customHeight="1">
      <c r="B6" s="342" t="s">
        <v>440</v>
      </c>
      <c r="C6" s="255"/>
      <c r="D6" s="345"/>
      <c r="E6" s="339" t="s">
        <v>436</v>
      </c>
      <c r="F6" s="255"/>
      <c r="G6" s="345"/>
    </row>
    <row r="7" spans="2:19" ht="30" customHeight="1">
      <c r="B7" s="338" t="s">
        <v>655</v>
      </c>
      <c r="C7" s="258">
        <f>SUM(C8:C10)</f>
        <v>0</v>
      </c>
      <c r="D7" s="345"/>
      <c r="E7" s="338" t="s">
        <v>201</v>
      </c>
      <c r="F7" s="258">
        <f>SUM(F8:F9)</f>
        <v>0</v>
      </c>
      <c r="G7" s="345"/>
    </row>
    <row r="8" spans="2:19" ht="30" customHeight="1">
      <c r="B8" s="339" t="s">
        <v>656</v>
      </c>
      <c r="C8" s="255"/>
      <c r="D8" s="345"/>
      <c r="E8" s="339" t="s">
        <v>437</v>
      </c>
      <c r="F8" s="255"/>
      <c r="G8" s="345"/>
    </row>
    <row r="9" spans="2:19" ht="30" customHeight="1" thickBot="1">
      <c r="B9" s="339" t="s">
        <v>657</v>
      </c>
      <c r="C9" s="255"/>
      <c r="D9" s="341"/>
      <c r="E9" s="649" t="s">
        <v>438</v>
      </c>
      <c r="F9" s="276"/>
      <c r="G9" s="341"/>
    </row>
    <row r="10" spans="2:19" ht="30" customHeight="1" thickBot="1">
      <c r="B10" s="649" t="s">
        <v>445</v>
      </c>
      <c r="C10" s="276"/>
      <c r="D10" s="345"/>
      <c r="E10" s="345"/>
      <c r="F10" s="345"/>
      <c r="G10" s="345"/>
    </row>
    <row r="11" spans="2:19">
      <c r="B11" s="337"/>
      <c r="C11" s="337"/>
      <c r="D11" s="341"/>
      <c r="E11" s="341"/>
      <c r="F11" s="341"/>
      <c r="G11" s="341"/>
    </row>
    <row r="12" spans="2:19" s="350" customFormat="1" ht="51">
      <c r="B12" s="350" t="s">
        <v>1164</v>
      </c>
      <c r="C12" s="350" t="s">
        <v>17</v>
      </c>
      <c r="D12" s="350" t="s">
        <v>3</v>
      </c>
      <c r="E12" s="350" t="s">
        <v>4</v>
      </c>
      <c r="F12" s="350" t="s">
        <v>652</v>
      </c>
      <c r="G12" s="350" t="s">
        <v>461</v>
      </c>
      <c r="H12" s="350" t="s">
        <v>198</v>
      </c>
      <c r="I12" s="350" t="s">
        <v>668</v>
      </c>
      <c r="J12" s="350" t="s">
        <v>669</v>
      </c>
      <c r="K12" s="350" t="s">
        <v>653</v>
      </c>
      <c r="L12" s="350" t="s">
        <v>654</v>
      </c>
      <c r="M12" s="350" t="s">
        <v>660</v>
      </c>
      <c r="N12" s="350" t="s">
        <v>659</v>
      </c>
      <c r="O12" s="350" t="s">
        <v>658</v>
      </c>
      <c r="P12" s="350" t="s">
        <v>450</v>
      </c>
      <c r="Q12" s="350" t="s">
        <v>651</v>
      </c>
      <c r="R12" s="350" t="s">
        <v>453</v>
      </c>
      <c r="S12" s="350" t="s">
        <v>454</v>
      </c>
    </row>
    <row r="13" spans="2:19" s="337" customFormat="1" ht="12.75">
      <c r="B13" s="347"/>
      <c r="C13" s="347"/>
      <c r="D13" s="356"/>
      <c r="E13" s="347"/>
      <c r="F13" s="347"/>
      <c r="G13" s="347"/>
      <c r="H13" s="347"/>
      <c r="I13" s="347"/>
      <c r="J13" s="347"/>
      <c r="K13" s="348"/>
      <c r="L13" s="348"/>
      <c r="M13" s="349"/>
      <c r="N13" s="347"/>
      <c r="O13" s="348"/>
      <c r="P13" s="347"/>
      <c r="Q13" s="347"/>
      <c r="R13" s="347"/>
      <c r="S13" s="347"/>
    </row>
    <row r="14" spans="2:19" s="337" customFormat="1" ht="12.75">
      <c r="B14" s="347"/>
      <c r="C14" s="347"/>
      <c r="D14" s="356"/>
      <c r="E14" s="347"/>
      <c r="F14" s="347"/>
      <c r="G14" s="347"/>
      <c r="H14" s="347"/>
      <c r="I14" s="347"/>
      <c r="J14" s="347"/>
      <c r="K14" s="348"/>
      <c r="L14" s="348"/>
      <c r="M14" s="349"/>
      <c r="N14" s="347"/>
      <c r="O14" s="348"/>
      <c r="P14" s="347"/>
      <c r="Q14" s="347"/>
      <c r="R14" s="347"/>
      <c r="S14" s="347"/>
    </row>
    <row r="15" spans="2:19" s="337" customFormat="1" ht="12.75">
      <c r="B15" s="347"/>
      <c r="C15" s="347"/>
      <c r="D15" s="356"/>
      <c r="E15" s="347"/>
      <c r="F15" s="347"/>
      <c r="G15" s="347"/>
      <c r="H15" s="347"/>
      <c r="I15" s="347"/>
      <c r="J15" s="347"/>
      <c r="K15" s="348"/>
      <c r="L15" s="348"/>
      <c r="M15" s="349"/>
      <c r="N15" s="347"/>
      <c r="O15" s="348"/>
      <c r="P15" s="347"/>
      <c r="Q15" s="347"/>
      <c r="R15" s="347"/>
      <c r="S15" s="347"/>
    </row>
    <row r="16" spans="2:19" s="337" customFormat="1" ht="12.75">
      <c r="B16" s="347"/>
      <c r="C16" s="347"/>
      <c r="D16" s="356"/>
      <c r="E16" s="347"/>
      <c r="F16" s="347"/>
      <c r="G16" s="347"/>
      <c r="H16" s="347"/>
      <c r="I16" s="347"/>
      <c r="J16" s="347"/>
      <c r="K16" s="348"/>
      <c r="L16" s="348"/>
      <c r="M16" s="349"/>
      <c r="N16" s="347"/>
      <c r="O16" s="348"/>
      <c r="P16" s="347"/>
      <c r="Q16" s="347"/>
      <c r="R16" s="347"/>
      <c r="S16" s="347"/>
    </row>
    <row r="17" spans="2:19" s="337" customFormat="1" ht="12.75">
      <c r="B17" s="347"/>
      <c r="C17" s="347"/>
      <c r="D17" s="356"/>
      <c r="E17" s="347"/>
      <c r="F17" s="347"/>
      <c r="G17" s="347"/>
      <c r="H17" s="347"/>
      <c r="I17" s="347"/>
      <c r="J17" s="347"/>
      <c r="K17" s="348"/>
      <c r="L17" s="348"/>
      <c r="M17" s="349"/>
      <c r="N17" s="347"/>
      <c r="O17" s="348"/>
      <c r="P17" s="347"/>
      <c r="Q17" s="347"/>
      <c r="R17" s="347"/>
      <c r="S17" s="347"/>
    </row>
    <row r="18" spans="2:19" s="337" customFormat="1" ht="12.75">
      <c r="B18" s="347"/>
      <c r="C18" s="347"/>
      <c r="D18" s="356"/>
      <c r="E18" s="347"/>
      <c r="F18" s="347"/>
      <c r="G18" s="347"/>
      <c r="H18" s="347"/>
      <c r="I18" s="347"/>
      <c r="J18" s="347"/>
      <c r="K18" s="348"/>
      <c r="L18" s="348"/>
      <c r="M18" s="349"/>
      <c r="N18" s="347"/>
      <c r="O18" s="348"/>
      <c r="P18" s="347"/>
      <c r="Q18" s="347"/>
      <c r="R18" s="347"/>
      <c r="S18" s="347"/>
    </row>
  </sheetData>
  <phoneticPr fontId="9" type="noConversion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045D376-8846-4F69-B07B-57D1E960137B}">
          <x14:formula1>
            <xm:f>Listas!$C$1:$C$2</xm:f>
          </x14:formula1>
          <xm:sqref>B13:B18</xm:sqref>
        </x14:dataValidation>
        <x14:dataValidation type="list" allowBlank="1" showInputMessage="1" showErrorMessage="1" xr:uid="{F1E6CF54-6CE4-4912-9110-ADE32EE255E3}">
          <x14:formula1>
            <xm:f>Listas!$E$1:$E$4</xm:f>
          </x14:formula1>
          <xm:sqref>I13:I18</xm:sqref>
        </x14:dataValidation>
        <x14:dataValidation type="list" allowBlank="1" showInputMessage="1" showErrorMessage="1" xr:uid="{BC8FB343-AE83-438C-B83E-2FADE7B4CC28}">
          <x14:formula1>
            <xm:f>Listas!$G$1:$G$3</xm:f>
          </x14:formula1>
          <xm:sqref>P13:P18</xm:sqref>
        </x14:dataValidation>
        <x14:dataValidation type="list" allowBlank="1" showInputMessage="1" showErrorMessage="1" xr:uid="{81BFEFC1-F031-4ABF-81FA-F500FD0FA03E}">
          <x14:formula1>
            <xm:f>Listas!$H$1:$H$2</xm:f>
          </x14:formula1>
          <xm:sqref>Q13:Q18</xm:sqref>
        </x14:dataValidation>
        <x14:dataValidation type="list" allowBlank="1" showInputMessage="1" showErrorMessage="1" xr:uid="{87505117-372A-483A-A2A5-0B4F64BF7B25}">
          <x14:formula1>
            <xm:f>Listas!$I$1:$I$21</xm:f>
          </x14:formula1>
          <xm:sqref>G13:G18</xm:sqref>
        </x14:dataValidation>
        <x14:dataValidation type="list" allowBlank="1" showInputMessage="1" showErrorMessage="1" xr:uid="{6C0B7D79-346D-4E09-BB3B-C8A21455FAB5}">
          <x14:formula1>
            <xm:f>Listas!$M$1:$M$198</xm:f>
          </x14:formula1>
          <xm:sqref>O13:O18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9D3A3"/>
  </sheetPr>
  <dimension ref="B2:N25"/>
  <sheetViews>
    <sheetView showGridLines="0" zoomScaleNormal="100" workbookViewId="0">
      <pane ySplit="8" topLeftCell="A9" activePane="bottomLeft" state="frozen"/>
      <selection pane="bottomLeft" activeCell="D19" sqref="D19"/>
    </sheetView>
  </sheetViews>
  <sheetFormatPr defaultColWidth="9.140625" defaultRowHeight="14.25"/>
  <cols>
    <col min="1" max="1" width="3.7109375" style="351" customWidth="1"/>
    <col min="2" max="2" width="40.7109375" style="351" customWidth="1"/>
    <col min="3" max="3" width="20.7109375" style="351" customWidth="1"/>
    <col min="4" max="4" width="13.7109375" style="351" customWidth="1"/>
    <col min="5" max="5" width="30.7109375" style="351" customWidth="1"/>
    <col min="6" max="10" width="18.7109375" style="351" customWidth="1"/>
    <col min="11" max="11" width="48.140625" style="351" customWidth="1"/>
    <col min="12" max="12" width="38.42578125" style="351" customWidth="1"/>
    <col min="13" max="13" width="34.42578125" style="351" customWidth="1"/>
    <col min="14" max="14" width="21" style="351" customWidth="1"/>
    <col min="15" max="15" width="6.5703125" style="351" customWidth="1"/>
    <col min="16" max="16" width="13.5703125" style="351" customWidth="1"/>
    <col min="17" max="16384" width="9.140625" style="351"/>
  </cols>
  <sheetData>
    <row r="2" spans="2:14" ht="21.6" customHeight="1">
      <c r="B2" s="59" t="s">
        <v>949</v>
      </c>
      <c r="C2" s="59"/>
      <c r="D2" s="58"/>
      <c r="E2" s="58"/>
      <c r="F2" s="58"/>
      <c r="G2" s="58"/>
      <c r="H2" s="58"/>
      <c r="I2" s="58"/>
      <c r="J2" s="58"/>
    </row>
    <row r="3" spans="2:14" s="1" customFormat="1" ht="13.5" thickBot="1"/>
    <row r="4" spans="2:14" s="337" customFormat="1" ht="30" customHeight="1">
      <c r="B4" s="650" t="s">
        <v>675</v>
      </c>
      <c r="C4" s="651"/>
      <c r="D4" s="361"/>
      <c r="E4" s="647" t="s">
        <v>199</v>
      </c>
      <c r="F4" s="653"/>
    </row>
    <row r="5" spans="2:14" s="337" customFormat="1" ht="20.100000000000001" customHeight="1">
      <c r="B5" s="339" t="s">
        <v>676</v>
      </c>
      <c r="C5" s="360"/>
      <c r="D5" s="362"/>
      <c r="E5" s="339" t="s">
        <v>169</v>
      </c>
      <c r="F5" s="363"/>
    </row>
    <row r="6" spans="2:14" s="337" customFormat="1" ht="20.100000000000001" customHeight="1" thickBot="1">
      <c r="B6" s="649" t="s">
        <v>674</v>
      </c>
      <c r="C6" s="652"/>
      <c r="D6" s="364"/>
      <c r="E6" s="649" t="s">
        <v>407</v>
      </c>
      <c r="F6" s="652"/>
    </row>
    <row r="7" spans="2:14" s="1" customFormat="1" ht="12.75">
      <c r="H7" s="359"/>
      <c r="I7" s="359"/>
      <c r="J7" s="359"/>
      <c r="K7" s="359"/>
      <c r="L7" s="359"/>
      <c r="M7" s="359"/>
      <c r="N7" s="359"/>
    </row>
    <row r="8" spans="2:14" s="337" customFormat="1" ht="30" customHeight="1">
      <c r="B8" s="365" t="s">
        <v>661</v>
      </c>
      <c r="C8" s="365" t="s">
        <v>663</v>
      </c>
      <c r="D8" s="365" t="s">
        <v>667</v>
      </c>
      <c r="E8" s="365" t="s">
        <v>672</v>
      </c>
      <c r="F8" s="365" t="s">
        <v>678</v>
      </c>
      <c r="G8" s="365" t="s">
        <v>670</v>
      </c>
      <c r="H8" s="365" t="s">
        <v>673</v>
      </c>
      <c r="I8" s="365" t="s">
        <v>671</v>
      </c>
      <c r="J8" s="366" t="s">
        <v>677</v>
      </c>
      <c r="K8" s="367"/>
      <c r="L8" s="368"/>
      <c r="M8" s="368"/>
      <c r="N8" s="368"/>
    </row>
    <row r="9" spans="2:14" s="364" customFormat="1" ht="20.100000000000001" customHeight="1">
      <c r="B9" s="369" t="s">
        <v>662</v>
      </c>
      <c r="C9" s="370" t="s">
        <v>6</v>
      </c>
      <c r="D9" s="371">
        <v>2.2999999999999998</v>
      </c>
      <c r="E9" s="372"/>
      <c r="F9" s="373"/>
      <c r="G9" s="373"/>
      <c r="H9" s="373"/>
      <c r="I9" s="373"/>
      <c r="J9" s="374"/>
      <c r="L9" s="375"/>
      <c r="M9" s="375"/>
      <c r="N9" s="375"/>
    </row>
    <row r="10" spans="2:14" s="364" customFormat="1" ht="20.100000000000001" customHeight="1">
      <c r="B10" s="369" t="s">
        <v>664</v>
      </c>
      <c r="C10" s="370" t="s">
        <v>666</v>
      </c>
      <c r="D10" s="371">
        <v>2.2999999999999998</v>
      </c>
      <c r="E10" s="372"/>
      <c r="F10" s="373"/>
      <c r="G10" s="373"/>
      <c r="H10" s="373"/>
      <c r="I10" s="373"/>
      <c r="J10" s="374"/>
      <c r="L10" s="375"/>
      <c r="M10" s="375"/>
      <c r="N10" s="375"/>
    </row>
    <row r="11" spans="2:14" s="364" customFormat="1" ht="20.100000000000001" customHeight="1">
      <c r="B11" s="369" t="s">
        <v>664</v>
      </c>
      <c r="C11" s="370" t="s">
        <v>665</v>
      </c>
      <c r="D11" s="371">
        <v>5</v>
      </c>
      <c r="E11" s="372"/>
      <c r="F11" s="373"/>
      <c r="G11" s="373"/>
      <c r="H11" s="373"/>
      <c r="I11" s="373"/>
      <c r="J11" s="374"/>
      <c r="L11" s="375"/>
      <c r="M11" s="375"/>
      <c r="N11" s="375"/>
    </row>
    <row r="12" spans="2:14">
      <c r="J12" s="357"/>
      <c r="K12" s="357"/>
      <c r="L12" s="357"/>
    </row>
    <row r="13" spans="2:14">
      <c r="J13" s="357"/>
      <c r="K13" s="357"/>
      <c r="L13" s="357"/>
    </row>
    <row r="14" spans="2:14">
      <c r="J14" s="357"/>
      <c r="K14" s="357"/>
      <c r="L14" s="357"/>
    </row>
    <row r="15" spans="2:14">
      <c r="J15" s="357"/>
      <c r="K15" s="357"/>
      <c r="L15" s="357"/>
    </row>
    <row r="16" spans="2:14">
      <c r="J16" s="357"/>
      <c r="K16" s="357"/>
      <c r="L16" s="357"/>
    </row>
    <row r="17" spans="2:14">
      <c r="J17" s="357"/>
      <c r="K17" s="357"/>
      <c r="L17" s="357"/>
    </row>
    <row r="25" spans="2:14" s="358" customFormat="1">
      <c r="B25" s="351"/>
      <c r="C25" s="351"/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</row>
  </sheetData>
  <phoneticPr fontId="9" type="noConversion"/>
  <pageMargins left="0.7" right="0.7" top="0.75" bottom="0.75" header="0.3" footer="0.3"/>
  <pageSetup paperSize="9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D6E020-AD76-41C6-81FD-CA55E2013608}">
          <x14:formula1>
            <xm:f>Listas!$A$1:$A$2</xm:f>
          </x14:formula1>
          <xm:sqref>F4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9D3A3"/>
  </sheetPr>
  <dimension ref="B2:T24"/>
  <sheetViews>
    <sheetView showGridLines="0" zoomScale="70" zoomScaleNormal="70" workbookViewId="0">
      <pane ySplit="17" topLeftCell="A18" activePane="bottomLeft" state="frozen"/>
      <selection pane="bottomLeft" activeCell="G5" sqref="G5"/>
    </sheetView>
  </sheetViews>
  <sheetFormatPr defaultColWidth="9.140625" defaultRowHeight="14.25"/>
  <cols>
    <col min="1" max="1" width="3.7109375" style="343" customWidth="1"/>
    <col min="2" max="9" width="20.7109375" style="343" customWidth="1"/>
    <col min="10" max="10" width="15.7109375" style="343" customWidth="1"/>
    <col min="11" max="14" width="20.7109375" style="343" customWidth="1"/>
    <col min="15" max="16" width="15.7109375" style="343" customWidth="1"/>
    <col min="17" max="19" width="20.7109375" style="343" customWidth="1"/>
    <col min="20" max="21" width="28.5703125" style="343" customWidth="1"/>
    <col min="22" max="22" width="19" style="343" customWidth="1"/>
    <col min="23" max="16384" width="9.140625" style="343"/>
  </cols>
  <sheetData>
    <row r="2" spans="2:20">
      <c r="B2" s="376" t="s">
        <v>948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</row>
    <row r="3" spans="2:20" ht="15" thickBot="1">
      <c r="B3" s="337"/>
      <c r="C3" s="337"/>
      <c r="D3" s="337"/>
    </row>
    <row r="4" spans="2:20" s="381" customFormat="1" ht="30" customHeight="1">
      <c r="B4" s="398" t="s">
        <v>20</v>
      </c>
      <c r="C4" s="399" t="s">
        <v>1166</v>
      </c>
      <c r="D4" s="399" t="s">
        <v>1167</v>
      </c>
      <c r="E4" s="400" t="s">
        <v>1168</v>
      </c>
      <c r="F4" s="398" t="s">
        <v>20</v>
      </c>
      <c r="G4" s="399" t="s">
        <v>1166</v>
      </c>
      <c r="H4" s="399" t="s">
        <v>1167</v>
      </c>
      <c r="I4" s="399" t="s">
        <v>1168</v>
      </c>
      <c r="J4" s="400" t="s">
        <v>0</v>
      </c>
    </row>
    <row r="5" spans="2:20" s="377" customFormat="1" ht="20.100000000000001" customHeight="1">
      <c r="B5" s="378" t="s">
        <v>40</v>
      </c>
      <c r="C5" s="379"/>
      <c r="D5" s="379"/>
      <c r="E5" s="379"/>
      <c r="F5" s="378" t="s">
        <v>24</v>
      </c>
      <c r="G5" s="379"/>
      <c r="H5" s="379"/>
      <c r="I5" s="379"/>
      <c r="J5" s="401">
        <f>SUM(C5:E5,G5:I5)</f>
        <v>0</v>
      </c>
    </row>
    <row r="6" spans="2:20" s="377" customFormat="1" ht="20.100000000000001" customHeight="1">
      <c r="B6" s="378" t="s">
        <v>75</v>
      </c>
      <c r="C6" s="379"/>
      <c r="D6" s="379"/>
      <c r="E6" s="379"/>
      <c r="F6" s="378" t="s">
        <v>27</v>
      </c>
      <c r="G6" s="379"/>
      <c r="H6" s="379"/>
      <c r="I6" s="379"/>
      <c r="J6" s="401">
        <f t="shared" ref="J6:J15" si="0">SUM(C6:E6,G6:I6)</f>
        <v>0</v>
      </c>
    </row>
    <row r="7" spans="2:20" s="377" customFormat="1" ht="20.100000000000001" customHeight="1">
      <c r="B7" s="378" t="s">
        <v>455</v>
      </c>
      <c r="C7" s="379"/>
      <c r="D7" s="379"/>
      <c r="E7" s="379"/>
      <c r="F7" s="378" t="s">
        <v>41</v>
      </c>
      <c r="G7" s="379"/>
      <c r="H7" s="379"/>
      <c r="I7" s="379"/>
      <c r="J7" s="401">
        <f t="shared" si="0"/>
        <v>0</v>
      </c>
    </row>
    <row r="8" spans="2:20" s="377" customFormat="1" ht="20.100000000000001" customHeight="1">
      <c r="B8" s="378" t="s">
        <v>94</v>
      </c>
      <c r="C8" s="379"/>
      <c r="D8" s="379"/>
      <c r="E8" s="379"/>
      <c r="F8" s="378" t="s">
        <v>459</v>
      </c>
      <c r="G8" s="379"/>
      <c r="H8" s="379"/>
      <c r="I8" s="379"/>
      <c r="J8" s="401">
        <f t="shared" si="0"/>
        <v>0</v>
      </c>
    </row>
    <row r="9" spans="2:20" s="377" customFormat="1" ht="20.100000000000001" customHeight="1">
      <c r="B9" s="378" t="s">
        <v>84</v>
      </c>
      <c r="C9" s="379"/>
      <c r="D9" s="379"/>
      <c r="E9" s="379"/>
      <c r="F9" s="378" t="s">
        <v>460</v>
      </c>
      <c r="G9" s="379"/>
      <c r="H9" s="379"/>
      <c r="I9" s="379"/>
      <c r="J9" s="401">
        <f t="shared" si="0"/>
        <v>0</v>
      </c>
    </row>
    <row r="10" spans="2:20" s="377" customFormat="1" ht="20.100000000000001" customHeight="1">
      <c r="B10" s="378" t="s">
        <v>65</v>
      </c>
      <c r="C10" s="379"/>
      <c r="D10" s="379"/>
      <c r="E10" s="379"/>
      <c r="F10" s="378" t="s">
        <v>686</v>
      </c>
      <c r="G10" s="379"/>
      <c r="H10" s="379"/>
      <c r="I10" s="379"/>
      <c r="J10" s="401">
        <f t="shared" si="0"/>
        <v>0</v>
      </c>
    </row>
    <row r="11" spans="2:20" s="377" customFormat="1" ht="20.100000000000001" customHeight="1">
      <c r="B11" s="378" t="s">
        <v>133</v>
      </c>
      <c r="C11" s="379"/>
      <c r="D11" s="379"/>
      <c r="E11" s="379"/>
      <c r="F11" s="378" t="s">
        <v>25</v>
      </c>
      <c r="G11" s="379"/>
      <c r="H11" s="379"/>
      <c r="I11" s="379"/>
      <c r="J11" s="401">
        <f t="shared" si="0"/>
        <v>0</v>
      </c>
    </row>
    <row r="12" spans="2:20" s="377" customFormat="1" ht="20.100000000000001" customHeight="1">
      <c r="B12" s="378" t="s">
        <v>44</v>
      </c>
      <c r="C12" s="379"/>
      <c r="D12" s="379"/>
      <c r="E12" s="379"/>
      <c r="F12" s="378" t="s">
        <v>23</v>
      </c>
      <c r="G12" s="379"/>
      <c r="H12" s="379"/>
      <c r="I12" s="379"/>
      <c r="J12" s="401">
        <f t="shared" si="0"/>
        <v>0</v>
      </c>
    </row>
    <row r="13" spans="2:20" s="377" customFormat="1" ht="20.100000000000001" customHeight="1">
      <c r="B13" s="378" t="s">
        <v>138</v>
      </c>
      <c r="C13" s="379"/>
      <c r="D13" s="379"/>
      <c r="E13" s="379"/>
      <c r="F13" s="378" t="s">
        <v>458</v>
      </c>
      <c r="G13" s="379"/>
      <c r="H13" s="379"/>
      <c r="I13" s="379"/>
      <c r="J13" s="401">
        <f t="shared" si="0"/>
        <v>0</v>
      </c>
    </row>
    <row r="14" spans="2:20" s="377" customFormat="1" ht="20.100000000000001" customHeight="1">
      <c r="B14" s="378" t="s">
        <v>456</v>
      </c>
      <c r="C14" s="379"/>
      <c r="D14" s="379"/>
      <c r="E14" s="379"/>
      <c r="F14" s="378" t="s">
        <v>35</v>
      </c>
      <c r="G14" s="379"/>
      <c r="H14" s="379"/>
      <c r="I14" s="379"/>
      <c r="J14" s="401">
        <f t="shared" si="0"/>
        <v>0</v>
      </c>
    </row>
    <row r="15" spans="2:20" s="377" customFormat="1" ht="20.100000000000001" customHeight="1" thickBot="1">
      <c r="B15" s="402" t="s">
        <v>868</v>
      </c>
      <c r="C15" s="403">
        <f>SUM(C5:C14)</f>
        <v>0</v>
      </c>
      <c r="D15" s="403">
        <f>SUM(D5:D14)</f>
        <v>0</v>
      </c>
      <c r="E15" s="403">
        <f>SUM(E5:E14)</f>
        <v>0</v>
      </c>
      <c r="F15" s="402" t="s">
        <v>0</v>
      </c>
      <c r="G15" s="403">
        <f>SUM(G5:G14)</f>
        <v>0</v>
      </c>
      <c r="H15" s="403">
        <f>SUM(H5:H14)</f>
        <v>0</v>
      </c>
      <c r="I15" s="403">
        <f>SUM(I5:I14)</f>
        <v>0</v>
      </c>
      <c r="J15" s="404">
        <f t="shared" si="0"/>
        <v>0</v>
      </c>
    </row>
    <row r="16" spans="2:20">
      <c r="K16" s="380"/>
      <c r="S16" s="380"/>
      <c r="T16" s="380"/>
    </row>
    <row r="17" spans="2:20" s="356" customFormat="1" ht="39" customHeight="1">
      <c r="B17" s="390" t="s">
        <v>17</v>
      </c>
      <c r="C17" s="391" t="s">
        <v>3</v>
      </c>
      <c r="D17" s="391" t="s">
        <v>198</v>
      </c>
      <c r="E17" s="392" t="s">
        <v>869</v>
      </c>
      <c r="F17" s="393" t="s">
        <v>866</v>
      </c>
      <c r="G17" s="391" t="s">
        <v>4</v>
      </c>
      <c r="H17" s="393" t="s">
        <v>1169</v>
      </c>
      <c r="I17" s="391" t="s">
        <v>18</v>
      </c>
      <c r="J17" s="391" t="s">
        <v>19</v>
      </c>
      <c r="K17" s="391" t="s">
        <v>20</v>
      </c>
      <c r="L17" s="393" t="s">
        <v>681</v>
      </c>
      <c r="M17" s="391" t="s">
        <v>682</v>
      </c>
      <c r="N17" s="392" t="s">
        <v>668</v>
      </c>
      <c r="O17" s="393" t="s">
        <v>685</v>
      </c>
      <c r="P17" s="393" t="s">
        <v>684</v>
      </c>
      <c r="Q17" s="393" t="s">
        <v>683</v>
      </c>
      <c r="R17" s="393" t="s">
        <v>202</v>
      </c>
      <c r="S17" s="394" t="s">
        <v>403</v>
      </c>
      <c r="T17" s="395" t="s">
        <v>5</v>
      </c>
    </row>
    <row r="18" spans="2:20" s="337" customFormat="1" ht="20.100000000000001" customHeight="1">
      <c r="B18" s="382"/>
      <c r="C18" s="383"/>
      <c r="D18" s="383"/>
      <c r="E18" s="383"/>
      <c r="F18" s="396"/>
      <c r="G18" s="383"/>
      <c r="H18" s="383"/>
      <c r="I18" s="383"/>
      <c r="J18" s="383"/>
      <c r="K18" s="383"/>
      <c r="L18" s="383"/>
      <c r="M18" s="383"/>
      <c r="N18" s="384"/>
      <c r="O18" s="383"/>
      <c r="P18" s="383"/>
      <c r="Q18" s="383"/>
      <c r="R18" s="383"/>
      <c r="S18" s="383"/>
      <c r="T18" s="385"/>
    </row>
    <row r="19" spans="2:20" s="337" customFormat="1" ht="20.100000000000001" customHeight="1">
      <c r="B19" s="382"/>
      <c r="C19" s="383"/>
      <c r="D19" s="383"/>
      <c r="E19" s="383"/>
      <c r="F19" s="396"/>
      <c r="G19" s="383"/>
      <c r="H19" s="383"/>
      <c r="I19" s="383"/>
      <c r="J19" s="383"/>
      <c r="K19" s="383"/>
      <c r="L19" s="383"/>
      <c r="M19" s="383"/>
      <c r="N19" s="384"/>
      <c r="O19" s="383"/>
      <c r="P19" s="383"/>
      <c r="Q19" s="383"/>
      <c r="R19" s="383"/>
      <c r="S19" s="383"/>
      <c r="T19" s="385"/>
    </row>
    <row r="20" spans="2:20" s="337" customFormat="1" ht="20.100000000000001" customHeight="1">
      <c r="B20" s="382"/>
      <c r="C20" s="383"/>
      <c r="D20" s="383"/>
      <c r="E20" s="383"/>
      <c r="F20" s="396"/>
      <c r="G20" s="383"/>
      <c r="H20" s="383"/>
      <c r="I20" s="383"/>
      <c r="J20" s="383"/>
      <c r="K20" s="383"/>
      <c r="L20" s="383"/>
      <c r="M20" s="383"/>
      <c r="N20" s="384"/>
      <c r="O20" s="383"/>
      <c r="P20" s="383"/>
      <c r="Q20" s="383"/>
      <c r="R20" s="383"/>
      <c r="S20" s="383"/>
      <c r="T20" s="385"/>
    </row>
    <row r="21" spans="2:20" s="337" customFormat="1" ht="20.100000000000001" customHeight="1">
      <c r="B21" s="382"/>
      <c r="C21" s="383"/>
      <c r="D21" s="383"/>
      <c r="E21" s="383"/>
      <c r="F21" s="396"/>
      <c r="G21" s="383"/>
      <c r="H21" s="383"/>
      <c r="I21" s="383"/>
      <c r="J21" s="383"/>
      <c r="K21" s="383"/>
      <c r="L21" s="383"/>
      <c r="M21" s="383"/>
      <c r="N21" s="384"/>
      <c r="O21" s="383"/>
      <c r="P21" s="383"/>
      <c r="Q21" s="383"/>
      <c r="R21" s="383"/>
      <c r="S21" s="383"/>
      <c r="T21" s="385"/>
    </row>
    <row r="22" spans="2:20" s="337" customFormat="1" ht="20.100000000000001" customHeight="1">
      <c r="B22" s="382"/>
      <c r="C22" s="383"/>
      <c r="D22" s="383"/>
      <c r="E22" s="383"/>
      <c r="F22" s="396"/>
      <c r="G22" s="383"/>
      <c r="H22" s="383"/>
      <c r="I22" s="383"/>
      <c r="J22" s="383"/>
      <c r="K22" s="383"/>
      <c r="L22" s="383"/>
      <c r="M22" s="383"/>
      <c r="N22" s="384"/>
      <c r="O22" s="383"/>
      <c r="P22" s="383"/>
      <c r="Q22" s="383"/>
      <c r="R22" s="383"/>
      <c r="S22" s="383"/>
      <c r="T22" s="385"/>
    </row>
    <row r="23" spans="2:20" s="337" customFormat="1" ht="20.100000000000001" customHeight="1">
      <c r="B23" s="386"/>
      <c r="C23" s="383"/>
      <c r="D23" s="383"/>
      <c r="E23" s="383"/>
      <c r="F23" s="396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5"/>
    </row>
    <row r="24" spans="2:20" s="337" customFormat="1" ht="20.100000000000001" customHeight="1">
      <c r="B24" s="387"/>
      <c r="C24" s="388"/>
      <c r="D24" s="388"/>
      <c r="E24" s="388"/>
      <c r="F24" s="397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388"/>
      <c r="S24" s="388"/>
      <c r="T24" s="389"/>
    </row>
  </sheetData>
  <sortState xmlns:xlrd2="http://schemas.microsoft.com/office/spreadsheetml/2017/richdata2" ref="B5:B14">
    <sortCondition ref="B5:B14"/>
  </sortState>
  <phoneticPr fontId="9" type="noConversion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2E45B31-F80F-4F47-B3F6-8D6CAD763E88}">
          <x14:formula1>
            <xm:f>Listas!$O$1:$O$3</xm:f>
          </x14:formula1>
          <xm:sqref>F18:F24</xm:sqref>
        </x14:dataValidation>
        <x14:dataValidation type="list" allowBlank="1" showInputMessage="1" showErrorMessage="1" xr:uid="{4E8A5D2A-9A8A-47A6-A04F-DD7A2D017F52}">
          <x14:formula1>
            <xm:f>Listas!$E$1:$E$4</xm:f>
          </x14:formula1>
          <xm:sqref>N18:N22</xm:sqref>
        </x14:dataValidation>
        <x14:dataValidation type="list" allowBlank="1" showInputMessage="1" showErrorMessage="1" xr:uid="{A745F432-C7DD-4235-9D02-8CC6DD5EF3B9}">
          <x14:formula1>
            <xm:f>Listas!$A$1:$A$2</xm:f>
          </x14:formula1>
          <xm:sqref>Q18</xm:sqref>
        </x14:dataValidation>
        <x14:dataValidation type="list" allowBlank="1" showInputMessage="1" showErrorMessage="1" xr:uid="{29D81E90-763C-4218-BC02-6AC767811F0A}">
          <x14:formula1>
            <xm:f>Listas!$I$2:$I$21</xm:f>
          </x14:formula1>
          <xm:sqref>K18</xm:sqref>
        </x14:dataValidation>
        <x14:dataValidation type="list" allowBlank="1" showInputMessage="1" showErrorMessage="1" xr:uid="{08316919-A526-4390-96DB-61AFEFD05041}">
          <x14:formula1>
            <xm:f>Listas!$R$1:$R$308</xm:f>
          </x14:formula1>
          <xm:sqref>J18:J24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9D3A3"/>
  </sheetPr>
  <dimension ref="B2:T24"/>
  <sheetViews>
    <sheetView showGridLines="0" zoomScaleNormal="100" workbookViewId="0">
      <pane ySplit="14" topLeftCell="A15" activePane="bottomLeft" state="frozen"/>
      <selection pane="bottomLeft" activeCell="G15" sqref="G15"/>
    </sheetView>
  </sheetViews>
  <sheetFormatPr defaultColWidth="9.140625" defaultRowHeight="12.75"/>
  <cols>
    <col min="1" max="1" width="3.7109375" style="337" customWidth="1"/>
    <col min="2" max="2" width="20.7109375" style="337" customWidth="1"/>
    <col min="3" max="4" width="12.7109375" style="337" customWidth="1"/>
    <col min="5" max="5" width="20.7109375" style="337" customWidth="1"/>
    <col min="6" max="7" width="12.7109375" style="337" customWidth="1"/>
    <col min="8" max="8" width="20.7109375" style="337" customWidth="1"/>
    <col min="9" max="9" width="12.7109375" style="337" customWidth="1"/>
    <col min="10" max="10" width="13.7109375" style="337" customWidth="1"/>
    <col min="11" max="11" width="20.7109375" style="337" customWidth="1"/>
    <col min="12" max="13" width="12.7109375" style="337" customWidth="1"/>
    <col min="14" max="15" width="15.7109375" style="337" customWidth="1"/>
    <col min="16" max="16" width="14.5703125" style="337" bestFit="1" customWidth="1"/>
    <col min="17" max="16384" width="9.140625" style="337"/>
  </cols>
  <sheetData>
    <row r="2" spans="2:20" s="343" customFormat="1" ht="14.25">
      <c r="B2" s="376" t="s">
        <v>1170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Q2" s="405"/>
      <c r="R2" s="405"/>
      <c r="S2" s="405"/>
      <c r="T2" s="405"/>
    </row>
    <row r="3" spans="2:20" ht="13.5" thickBot="1"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</row>
    <row r="4" spans="2:20" ht="20.100000000000001" customHeight="1" thickBot="1">
      <c r="C4" s="539" t="s">
        <v>867</v>
      </c>
      <c r="D4" s="540"/>
      <c r="E4" s="540"/>
      <c r="F4" s="540"/>
      <c r="G4" s="540"/>
      <c r="H4" s="540"/>
      <c r="I4" s="540"/>
      <c r="J4" s="540"/>
      <c r="K4" s="540"/>
      <c r="L4" s="540"/>
      <c r="M4" s="541"/>
      <c r="N4" s="656" t="s">
        <v>0</v>
      </c>
      <c r="O4" s="657" t="s">
        <v>0</v>
      </c>
    </row>
    <row r="5" spans="2:20" ht="20.100000000000001" customHeight="1">
      <c r="B5" s="407" t="s">
        <v>20</v>
      </c>
      <c r="C5" s="408" t="s">
        <v>687</v>
      </c>
      <c r="D5" s="409" t="s">
        <v>1171</v>
      </c>
      <c r="E5" s="407" t="s">
        <v>20</v>
      </c>
      <c r="F5" s="408" t="s">
        <v>687</v>
      </c>
      <c r="G5" s="409" t="s">
        <v>1171</v>
      </c>
      <c r="H5" s="407" t="s">
        <v>20</v>
      </c>
      <c r="I5" s="408" t="s">
        <v>687</v>
      </c>
      <c r="J5" s="409" t="s">
        <v>1171</v>
      </c>
      <c r="K5" s="407" t="s">
        <v>20</v>
      </c>
      <c r="L5" s="408" t="s">
        <v>687</v>
      </c>
      <c r="M5" s="409" t="s">
        <v>1171</v>
      </c>
      <c r="N5" s="654" t="s">
        <v>687</v>
      </c>
      <c r="O5" s="655" t="s">
        <v>1171</v>
      </c>
    </row>
    <row r="6" spans="2:20" ht="20.100000000000001" customHeight="1">
      <c r="B6" s="410" t="s">
        <v>40</v>
      </c>
      <c r="C6" s="411"/>
      <c r="D6" s="255"/>
      <c r="E6" s="339" t="s">
        <v>65</v>
      </c>
      <c r="F6" s="340"/>
      <c r="G6" s="340"/>
      <c r="H6" s="339" t="s">
        <v>24</v>
      </c>
      <c r="I6" s="340"/>
      <c r="J6" s="340"/>
      <c r="K6" s="339" t="s">
        <v>686</v>
      </c>
      <c r="L6" s="340"/>
      <c r="M6" s="255"/>
      <c r="N6" s="423">
        <f>SUM(C6,F6,I6,L6)</f>
        <v>0</v>
      </c>
      <c r="O6" s="424">
        <f>SUM(D6,G6,J6,M6)</f>
        <v>0</v>
      </c>
    </row>
    <row r="7" spans="2:20" ht="20.100000000000001" customHeight="1">
      <c r="B7" s="410" t="s">
        <v>75</v>
      </c>
      <c r="C7" s="411"/>
      <c r="D7" s="255"/>
      <c r="E7" s="339" t="s">
        <v>133</v>
      </c>
      <c r="F7" s="340"/>
      <c r="G7" s="340"/>
      <c r="H7" s="339" t="s">
        <v>27</v>
      </c>
      <c r="I7" s="340"/>
      <c r="J7" s="340"/>
      <c r="K7" s="339" t="s">
        <v>25</v>
      </c>
      <c r="L7" s="340"/>
      <c r="M7" s="255"/>
      <c r="N7" s="423">
        <f t="shared" ref="N7:N10" si="0">SUM(C7,F7,I7,L7)</f>
        <v>0</v>
      </c>
      <c r="O7" s="424">
        <f t="shared" ref="O7:O10" si="1">SUM(D7,G7,J7,M7)</f>
        <v>0</v>
      </c>
    </row>
    <row r="8" spans="2:20" ht="20.100000000000001" customHeight="1">
      <c r="B8" s="410" t="s">
        <v>455</v>
      </c>
      <c r="C8" s="411"/>
      <c r="D8" s="255"/>
      <c r="E8" s="339" t="s">
        <v>44</v>
      </c>
      <c r="F8" s="340"/>
      <c r="G8" s="340"/>
      <c r="H8" s="339" t="s">
        <v>41</v>
      </c>
      <c r="I8" s="340"/>
      <c r="J8" s="340"/>
      <c r="K8" s="339" t="s">
        <v>23</v>
      </c>
      <c r="L8" s="340"/>
      <c r="M8" s="255"/>
      <c r="N8" s="423">
        <f t="shared" si="0"/>
        <v>0</v>
      </c>
      <c r="O8" s="424">
        <f t="shared" si="1"/>
        <v>0</v>
      </c>
    </row>
    <row r="9" spans="2:20" ht="20.100000000000001" customHeight="1">
      <c r="B9" s="410" t="s">
        <v>94</v>
      </c>
      <c r="C9" s="411"/>
      <c r="D9" s="255"/>
      <c r="E9" s="339" t="s">
        <v>138</v>
      </c>
      <c r="F9" s="340"/>
      <c r="G9" s="340"/>
      <c r="H9" s="339" t="s">
        <v>459</v>
      </c>
      <c r="I9" s="340"/>
      <c r="J9" s="340"/>
      <c r="K9" s="339" t="s">
        <v>458</v>
      </c>
      <c r="L9" s="340"/>
      <c r="M9" s="255"/>
      <c r="N9" s="423">
        <f>SUM(C9,F9,I9,L9)</f>
        <v>0</v>
      </c>
      <c r="O9" s="424">
        <f t="shared" si="1"/>
        <v>0</v>
      </c>
    </row>
    <row r="10" spans="2:20" ht="20.100000000000001" customHeight="1">
      <c r="B10" s="410" t="s">
        <v>84</v>
      </c>
      <c r="C10" s="411"/>
      <c r="D10" s="255"/>
      <c r="E10" s="339" t="s">
        <v>456</v>
      </c>
      <c r="F10" s="340"/>
      <c r="G10" s="340"/>
      <c r="H10" s="339" t="s">
        <v>460</v>
      </c>
      <c r="I10" s="340"/>
      <c r="J10" s="340"/>
      <c r="K10" s="339" t="s">
        <v>35</v>
      </c>
      <c r="L10" s="340"/>
      <c r="M10" s="255"/>
      <c r="N10" s="423">
        <f t="shared" si="0"/>
        <v>0</v>
      </c>
      <c r="O10" s="424">
        <f t="shared" si="1"/>
        <v>0</v>
      </c>
    </row>
    <row r="11" spans="2:20" ht="20.100000000000001" customHeight="1" thickBot="1">
      <c r="B11" s="412" t="s">
        <v>0</v>
      </c>
      <c r="C11" s="413">
        <f>SUM(C6:C10)</f>
        <v>0</v>
      </c>
      <c r="D11" s="414">
        <f>SUM(D6:D10)</f>
        <v>0</v>
      </c>
      <c r="E11" s="415" t="s">
        <v>0</v>
      </c>
      <c r="F11" s="416">
        <f>SUM(F6:F10)</f>
        <v>0</v>
      </c>
      <c r="G11" s="416">
        <f>SUM(G6:G10)</f>
        <v>0</v>
      </c>
      <c r="H11" s="415" t="s">
        <v>0</v>
      </c>
      <c r="I11" s="416">
        <f>SUM(I6:I10)</f>
        <v>0</v>
      </c>
      <c r="J11" s="416">
        <f>SUM(J6:J10)</f>
        <v>0</v>
      </c>
      <c r="K11" s="415" t="s">
        <v>0</v>
      </c>
      <c r="L11" s="416">
        <f>SUM(L6:L10)</f>
        <v>0</v>
      </c>
      <c r="M11" s="414">
        <f>SUM(M6:M10)</f>
        <v>0</v>
      </c>
      <c r="N11" s="425">
        <f>SUM(N6:N10)</f>
        <v>0</v>
      </c>
      <c r="O11" s="426">
        <f>SUM(O6:O10)</f>
        <v>0</v>
      </c>
    </row>
    <row r="14" spans="2:20" s="356" customFormat="1" ht="24.95" customHeight="1">
      <c r="B14" s="428" t="s">
        <v>17</v>
      </c>
      <c r="C14" s="429" t="s">
        <v>3</v>
      </c>
      <c r="D14" s="430" t="s">
        <v>198</v>
      </c>
      <c r="E14" s="430" t="s">
        <v>688</v>
      </c>
      <c r="F14" s="430" t="s">
        <v>690</v>
      </c>
      <c r="G14" s="430" t="s">
        <v>689</v>
      </c>
      <c r="H14" s="429" t="s">
        <v>8</v>
      </c>
      <c r="I14" s="429" t="s">
        <v>862</v>
      </c>
      <c r="J14" s="430" t="s">
        <v>453</v>
      </c>
      <c r="K14" s="658" t="s">
        <v>161</v>
      </c>
    </row>
    <row r="15" spans="2:20" ht="20.100000000000001" customHeight="1">
      <c r="B15" s="386"/>
      <c r="C15" s="383"/>
      <c r="D15" s="383"/>
      <c r="E15" s="383"/>
      <c r="F15" s="383"/>
      <c r="G15" s="383"/>
      <c r="H15" s="383"/>
      <c r="I15" s="383"/>
      <c r="J15" s="417"/>
      <c r="K15" s="418"/>
      <c r="L15" s="419"/>
      <c r="M15" s="419"/>
    </row>
    <row r="16" spans="2:20" ht="20.100000000000001" customHeight="1">
      <c r="B16" s="386"/>
      <c r="C16" s="383"/>
      <c r="D16" s="383"/>
      <c r="E16" s="383"/>
      <c r="F16" s="383"/>
      <c r="G16" s="383"/>
      <c r="H16" s="383"/>
      <c r="I16" s="383"/>
      <c r="J16" s="417"/>
      <c r="K16" s="418"/>
      <c r="L16" s="419"/>
      <c r="M16" s="419"/>
    </row>
    <row r="17" spans="2:13" ht="20.100000000000001" customHeight="1">
      <c r="B17" s="386"/>
      <c r="C17" s="383"/>
      <c r="D17" s="383"/>
      <c r="E17" s="383"/>
      <c r="F17" s="383"/>
      <c r="G17" s="383"/>
      <c r="H17" s="383"/>
      <c r="I17" s="383"/>
      <c r="J17" s="417"/>
      <c r="K17" s="418"/>
      <c r="L17" s="419"/>
      <c r="M17" s="419"/>
    </row>
    <row r="18" spans="2:13" ht="20.100000000000001" customHeight="1">
      <c r="B18" s="386"/>
      <c r="C18" s="383"/>
      <c r="D18" s="383"/>
      <c r="E18" s="383"/>
      <c r="F18" s="383"/>
      <c r="G18" s="383"/>
      <c r="H18" s="383"/>
      <c r="I18" s="383"/>
      <c r="J18" s="417"/>
      <c r="K18" s="418"/>
      <c r="L18" s="419"/>
      <c r="M18" s="419"/>
    </row>
    <row r="19" spans="2:13" ht="20.100000000000001" customHeight="1">
      <c r="B19" s="386"/>
      <c r="C19" s="383"/>
      <c r="D19" s="383"/>
      <c r="E19" s="383"/>
      <c r="F19" s="383"/>
      <c r="G19" s="383"/>
      <c r="H19" s="383"/>
      <c r="I19" s="383"/>
      <c r="J19" s="417"/>
      <c r="K19" s="418"/>
      <c r="L19" s="419"/>
      <c r="M19" s="419"/>
    </row>
    <row r="20" spans="2:13" ht="20.100000000000001" customHeight="1">
      <c r="B20" s="386"/>
      <c r="C20" s="383"/>
      <c r="D20" s="383"/>
      <c r="E20" s="383"/>
      <c r="F20" s="383"/>
      <c r="G20" s="383"/>
      <c r="H20" s="383"/>
      <c r="I20" s="383"/>
      <c r="J20" s="417"/>
      <c r="K20" s="418"/>
      <c r="L20" s="419"/>
      <c r="M20" s="419"/>
    </row>
    <row r="21" spans="2:13" ht="20.100000000000001" customHeight="1">
      <c r="B21" s="386"/>
      <c r="C21" s="383"/>
      <c r="D21" s="383"/>
      <c r="E21" s="383"/>
      <c r="F21" s="383"/>
      <c r="G21" s="383"/>
      <c r="H21" s="383"/>
      <c r="I21" s="383"/>
      <c r="J21" s="417"/>
      <c r="K21" s="418"/>
      <c r="L21" s="419"/>
      <c r="M21" s="419"/>
    </row>
    <row r="22" spans="2:13" ht="20.100000000000001" customHeight="1">
      <c r="B22" s="386"/>
      <c r="C22" s="383"/>
      <c r="D22" s="383"/>
      <c r="E22" s="383"/>
      <c r="F22" s="383"/>
      <c r="G22" s="383"/>
      <c r="H22" s="383"/>
      <c r="I22" s="383"/>
      <c r="J22" s="417"/>
      <c r="K22" s="418"/>
      <c r="L22" s="419"/>
      <c r="M22" s="419"/>
    </row>
    <row r="23" spans="2:13" ht="20.100000000000001" customHeight="1">
      <c r="B23" s="386"/>
      <c r="C23" s="383"/>
      <c r="D23" s="383"/>
      <c r="E23" s="383"/>
      <c r="F23" s="383"/>
      <c r="G23" s="383"/>
      <c r="H23" s="417"/>
      <c r="I23" s="383"/>
      <c r="J23" s="417"/>
      <c r="K23" s="418"/>
      <c r="L23" s="419"/>
      <c r="M23" s="419"/>
    </row>
    <row r="24" spans="2:13" ht="20.100000000000001" customHeight="1">
      <c r="B24" s="420"/>
      <c r="C24" s="388"/>
      <c r="D24" s="388"/>
      <c r="E24" s="388"/>
      <c r="F24" s="388"/>
      <c r="G24" s="388"/>
      <c r="H24" s="388"/>
      <c r="I24" s="388"/>
      <c r="J24" s="421"/>
      <c r="K24" s="422"/>
      <c r="L24" s="419"/>
      <c r="M24" s="419"/>
    </row>
  </sheetData>
  <mergeCells count="1">
    <mergeCell ref="C4:M4"/>
  </mergeCells>
  <phoneticPr fontId="9" type="noConversion"/>
  <pageMargins left="0.7" right="0.7" top="0.75" bottom="0.75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756DAF1-F61E-4CCD-9B6F-61893A0AFC0E}">
          <x14:formula1>
            <xm:f>Listas!$I$1:$I$21</xm:f>
          </x14:formula1>
          <xm:sqref>F15:F24</xm:sqref>
        </x14:dataValidation>
        <x14:dataValidation type="list" allowBlank="1" showInputMessage="1" showErrorMessage="1" xr:uid="{0E70DBEE-501D-4774-9EE7-9479F605A4F1}">
          <x14:formula1>
            <xm:f>Listas!$S$1:$S$2</xm:f>
          </x14:formula1>
          <xm:sqref>I15:I24</xm:sqref>
        </x14:dataValidation>
        <x14:dataValidation type="list" allowBlank="1" showInputMessage="1" showErrorMessage="1" xr:uid="{8EB6032B-C220-4421-B32C-0ECD0286C845}">
          <x14:formula1>
            <xm:f>Listas!$G$1:$G$3</xm:f>
          </x14:formula1>
          <xm:sqref>G23:G24 H15:H22</xm:sqref>
        </x14:dataValidation>
        <x14:dataValidation type="list" allowBlank="1" showInputMessage="1" showErrorMessage="1" xr:uid="{9463AA65-D5F3-4A78-BAFC-A02ABC3BB6B4}">
          <x14:formula1>
            <xm:f>Listas!$R$1:$R$308</xm:f>
          </x14:formula1>
          <xm:sqref>E15:E22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BAC1-6A3D-470F-AB47-66DEC091C0AE}">
  <sheetPr>
    <tabColor rgb="FF39D3A3"/>
  </sheetPr>
  <dimension ref="B2:T11"/>
  <sheetViews>
    <sheetView showGridLines="0" zoomScaleNormal="100" workbookViewId="0">
      <pane ySplit="7" topLeftCell="A8" activePane="bottomLeft" state="frozen"/>
      <selection pane="bottomLeft" activeCell="H17" sqref="H17"/>
    </sheetView>
  </sheetViews>
  <sheetFormatPr defaultColWidth="9.140625" defaultRowHeight="12.75"/>
  <cols>
    <col min="1" max="1" width="3.7109375" style="337" customWidth="1"/>
    <col min="2" max="2" width="20.7109375" style="337" customWidth="1"/>
    <col min="3" max="3" width="12.7109375" style="337" customWidth="1"/>
    <col min="4" max="4" width="15.7109375" style="337" customWidth="1"/>
    <col min="5" max="5" width="20.7109375" style="337" customWidth="1"/>
    <col min="6" max="10" width="15.7109375" style="337" customWidth="1"/>
    <col min="11" max="11" width="20.7109375" style="337" customWidth="1"/>
    <col min="12" max="12" width="9.85546875" style="337" customWidth="1"/>
    <col min="13" max="13" width="10.85546875" style="337" customWidth="1"/>
    <col min="14" max="14" width="8.42578125" style="337" customWidth="1"/>
    <col min="15" max="15" width="9.140625" style="337"/>
    <col min="16" max="16" width="14.5703125" style="337" bestFit="1" customWidth="1"/>
    <col min="17" max="16384" width="9.140625" style="337"/>
  </cols>
  <sheetData>
    <row r="2" spans="2:20" s="343" customFormat="1" ht="14.25">
      <c r="B2" s="376" t="s">
        <v>1150</v>
      </c>
      <c r="C2" s="376"/>
      <c r="D2" s="376"/>
      <c r="E2" s="376"/>
      <c r="F2" s="376"/>
      <c r="G2" s="376"/>
      <c r="H2" s="376"/>
      <c r="I2" s="376"/>
      <c r="J2" s="376"/>
      <c r="K2" s="376"/>
      <c r="L2" s="405"/>
      <c r="M2" s="405"/>
      <c r="N2" s="405"/>
      <c r="O2" s="405"/>
      <c r="Q2" s="405"/>
      <c r="R2" s="405"/>
      <c r="S2" s="405"/>
      <c r="T2" s="405"/>
    </row>
    <row r="3" spans="2:20" ht="13.5" thickBot="1"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</row>
    <row r="4" spans="2:20" ht="20.100000000000001" customHeight="1" thickBot="1">
      <c r="B4" s="545" t="s">
        <v>947</v>
      </c>
      <c r="C4" s="545"/>
      <c r="D4" s="545"/>
      <c r="E4" s="546"/>
      <c r="F4" s="439"/>
    </row>
    <row r="6" spans="2:20" ht="20.100000000000001" customHeight="1">
      <c r="G6" s="542" t="s">
        <v>901</v>
      </c>
      <c r="H6" s="543"/>
      <c r="I6" s="543"/>
      <c r="J6" s="544"/>
    </row>
    <row r="7" spans="2:20" s="356" customFormat="1" ht="30" customHeight="1">
      <c r="B7" s="428" t="s">
        <v>17</v>
      </c>
      <c r="C7" s="429" t="s">
        <v>3</v>
      </c>
      <c r="D7" s="430" t="s">
        <v>198</v>
      </c>
      <c r="E7" s="430" t="s">
        <v>870</v>
      </c>
      <c r="F7" s="430" t="s">
        <v>21</v>
      </c>
      <c r="G7" s="430" t="s">
        <v>902</v>
      </c>
      <c r="H7" s="430" t="s">
        <v>899</v>
      </c>
      <c r="I7" s="430" t="s">
        <v>900</v>
      </c>
      <c r="J7" s="430" t="s">
        <v>161</v>
      </c>
      <c r="K7" s="431" t="s">
        <v>5</v>
      </c>
    </row>
    <row r="8" spans="2:20" s="367" customFormat="1" ht="20.100000000000001" customHeight="1">
      <c r="B8" s="432"/>
      <c r="C8" s="396"/>
      <c r="D8" s="396"/>
      <c r="E8" s="396"/>
      <c r="F8" s="396"/>
      <c r="G8" s="396"/>
      <c r="H8" s="396"/>
      <c r="I8" s="396"/>
      <c r="J8" s="433"/>
      <c r="K8" s="434"/>
      <c r="L8" s="435"/>
      <c r="M8" s="435"/>
    </row>
    <row r="9" spans="2:20" s="367" customFormat="1" ht="20.100000000000001" customHeight="1">
      <c r="B9" s="432"/>
      <c r="C9" s="396"/>
      <c r="D9" s="396"/>
      <c r="E9" s="396"/>
      <c r="F9" s="396"/>
      <c r="G9" s="396"/>
      <c r="H9" s="396"/>
      <c r="I9" s="396"/>
      <c r="J9" s="433"/>
      <c r="K9" s="434"/>
      <c r="L9" s="435"/>
      <c r="M9" s="435"/>
    </row>
    <row r="10" spans="2:20" s="367" customFormat="1" ht="20.100000000000001" customHeight="1">
      <c r="B10" s="432"/>
      <c r="C10" s="396"/>
      <c r="D10" s="396"/>
      <c r="E10" s="396"/>
      <c r="F10" s="396"/>
      <c r="G10" s="396"/>
      <c r="H10" s="396"/>
      <c r="I10" s="396"/>
      <c r="J10" s="433"/>
      <c r="K10" s="434"/>
      <c r="L10" s="435"/>
      <c r="M10" s="435"/>
    </row>
    <row r="11" spans="2:20" s="367" customFormat="1" ht="20.100000000000001" customHeight="1">
      <c r="B11" s="436"/>
      <c r="C11" s="397"/>
      <c r="D11" s="397"/>
      <c r="E11" s="397"/>
      <c r="F11" s="397"/>
      <c r="G11" s="397"/>
      <c r="H11" s="397"/>
      <c r="I11" s="397"/>
      <c r="J11" s="437"/>
      <c r="K11" s="438"/>
      <c r="L11" s="435"/>
      <c r="M11" s="435"/>
    </row>
  </sheetData>
  <mergeCells count="2">
    <mergeCell ref="G6:J6"/>
    <mergeCell ref="B4:E4"/>
  </mergeCells>
  <pageMargins left="0.7" right="0.7" top="0.75" bottom="0.75" header="0.3" footer="0.3"/>
  <pageSetup paperSize="9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3E04E99-13AD-4397-98E8-53D69D41F282}">
          <x14:formula1>
            <xm:f>Listas!$U$2:$U$9</xm:f>
          </x14:formula1>
          <xm:sqref>E8:E11</xm:sqref>
        </x14:dataValidation>
        <x14:dataValidation type="list" allowBlank="1" showInputMessage="1" showErrorMessage="1" xr:uid="{74C70129-068C-4438-9A73-668DC690D659}">
          <x14:formula1>
            <xm:f>Listas!$X$2:$X$11</xm:f>
          </x14:formula1>
          <xm:sqref>H8:H11</xm:sqref>
        </x14:dataValidation>
        <x14:dataValidation type="list" allowBlank="1" showInputMessage="1" showErrorMessage="1" xr:uid="{BD8BBB11-C52B-471A-A9D6-725CA573A45D}">
          <x14:formula1>
            <xm:f>Listas!$A$1:$A$2</xm:f>
          </x14:formula1>
          <xm:sqref>G8:G11</xm:sqref>
        </x14:dataValidation>
        <x14:dataValidation type="list" allowBlank="1" showInputMessage="1" showErrorMessage="1" xr:uid="{52FF0925-75E8-40C5-93D6-683084EF2FD4}">
          <x14:formula1>
            <xm:f>Listas!$M$1:$M$198</xm:f>
          </x14:formula1>
          <xm:sqref>I8:I11</xm:sqref>
        </x14:dataValidation>
        <x14:dataValidation type="list" allowBlank="1" showInputMessage="1" showErrorMessage="1" xr:uid="{445ED9E5-BCE6-4075-A93F-A8D3926FF46D}">
          <x14:formula1>
            <xm:f>Listas!$W$2:$W$23</xm:f>
          </x14:formula1>
          <xm:sqref>F8:F11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54C6A-EF16-466B-9D41-4BA09625F9A2}">
  <sheetPr>
    <tabColor rgb="FF39D3A3"/>
  </sheetPr>
  <dimension ref="B2:T15"/>
  <sheetViews>
    <sheetView showGridLines="0" zoomScaleNormal="100" workbookViewId="0">
      <selection activeCell="C5" sqref="C5"/>
    </sheetView>
  </sheetViews>
  <sheetFormatPr defaultColWidth="9.140625" defaultRowHeight="12.75"/>
  <cols>
    <col min="1" max="1" width="3.7109375" style="337" customWidth="1"/>
    <col min="2" max="2" width="111.7109375" style="337" customWidth="1"/>
    <col min="3" max="6" width="15.7109375" style="337" customWidth="1"/>
    <col min="7" max="7" width="12.42578125" style="337" customWidth="1"/>
    <col min="8" max="8" width="14.42578125" style="337" customWidth="1"/>
    <col min="9" max="9" width="12.85546875" style="337" customWidth="1"/>
    <col min="10" max="10" width="12.42578125" style="337" customWidth="1"/>
    <col min="11" max="11" width="9" style="337" customWidth="1"/>
    <col min="12" max="12" width="9.85546875" style="337" customWidth="1"/>
    <col min="13" max="13" width="10.85546875" style="337" customWidth="1"/>
    <col min="14" max="14" width="8.42578125" style="337" customWidth="1"/>
    <col min="15" max="15" width="9.140625" style="337"/>
    <col min="16" max="16" width="14.5703125" style="337" bestFit="1" customWidth="1"/>
    <col min="17" max="16384" width="9.140625" style="337"/>
  </cols>
  <sheetData>
    <row r="2" spans="2:20" s="343" customFormat="1" ht="14.25">
      <c r="B2" s="376" t="s">
        <v>1151</v>
      </c>
      <c r="C2" s="376"/>
      <c r="D2" s="376"/>
      <c r="E2" s="376"/>
      <c r="F2" s="376"/>
      <c r="G2" s="405"/>
      <c r="H2" s="405"/>
      <c r="I2" s="405"/>
      <c r="J2" s="405"/>
      <c r="K2" s="405"/>
      <c r="L2" s="405"/>
      <c r="M2" s="405"/>
      <c r="N2" s="405"/>
      <c r="O2" s="405"/>
      <c r="Q2" s="405"/>
      <c r="R2" s="405"/>
      <c r="S2" s="405"/>
      <c r="T2" s="405"/>
    </row>
    <row r="3" spans="2:20" ht="13.5" thickBot="1"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</row>
    <row r="4" spans="2:20" ht="30" customHeight="1">
      <c r="B4" s="440" t="s">
        <v>914</v>
      </c>
      <c r="C4" s="445" t="s">
        <v>915</v>
      </c>
      <c r="D4" s="445" t="s">
        <v>916</v>
      </c>
      <c r="E4" s="445" t="s">
        <v>917</v>
      </c>
      <c r="F4" s="446" t="s">
        <v>918</v>
      </c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</row>
    <row r="5" spans="2:20" ht="20.100000000000001" customHeight="1">
      <c r="B5" s="447" t="s">
        <v>919</v>
      </c>
      <c r="C5" s="441"/>
      <c r="D5" s="441"/>
      <c r="E5" s="441"/>
      <c r="F5" s="442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</row>
    <row r="6" spans="2:20" ht="20.100000000000001" customHeight="1">
      <c r="B6" s="447" t="s">
        <v>920</v>
      </c>
      <c r="C6" s="441"/>
      <c r="D6" s="441"/>
      <c r="E6" s="441"/>
      <c r="F6" s="442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</row>
    <row r="7" spans="2:20" ht="20.100000000000001" customHeight="1">
      <c r="B7" s="447" t="s">
        <v>921</v>
      </c>
      <c r="C7" s="441"/>
      <c r="D7" s="441"/>
      <c r="E7" s="441"/>
      <c r="F7" s="442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</row>
    <row r="8" spans="2:20" ht="20.100000000000001" customHeight="1">
      <c r="B8" s="447" t="s">
        <v>922</v>
      </c>
      <c r="C8" s="441"/>
      <c r="D8" s="441"/>
      <c r="E8" s="441"/>
      <c r="F8" s="442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</row>
    <row r="9" spans="2:20" ht="20.100000000000001" customHeight="1">
      <c r="B9" s="447" t="s">
        <v>923</v>
      </c>
      <c r="C9" s="441"/>
      <c r="D9" s="441"/>
      <c r="E9" s="441"/>
      <c r="F9" s="442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</row>
    <row r="10" spans="2:20" ht="20.100000000000001" customHeight="1">
      <c r="B10" s="447" t="s">
        <v>924</v>
      </c>
      <c r="C10" s="441"/>
      <c r="D10" s="441"/>
      <c r="E10" s="441"/>
      <c r="F10" s="442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</row>
    <row r="11" spans="2:20" ht="20.100000000000001" customHeight="1">
      <c r="B11" s="447" t="s">
        <v>925</v>
      </c>
      <c r="C11" s="441"/>
      <c r="D11" s="441"/>
      <c r="E11" s="441"/>
      <c r="F11" s="442"/>
      <c r="G11" s="406"/>
      <c r="H11" s="406"/>
      <c r="I11" s="406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</row>
    <row r="12" spans="2:20" ht="20.100000000000001" customHeight="1">
      <c r="B12" s="447" t="s">
        <v>926</v>
      </c>
      <c r="C12" s="441"/>
      <c r="D12" s="441"/>
      <c r="E12" s="441"/>
      <c r="F12" s="442"/>
      <c r="G12" s="406"/>
      <c r="H12" s="406"/>
      <c r="I12" s="406"/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406"/>
    </row>
    <row r="13" spans="2:20" ht="20.100000000000001" customHeight="1">
      <c r="B13" s="447" t="s">
        <v>927</v>
      </c>
      <c r="C13" s="441"/>
      <c r="D13" s="441"/>
      <c r="E13" s="441"/>
      <c r="F13" s="442"/>
      <c r="G13" s="406"/>
      <c r="H13" s="406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</row>
    <row r="14" spans="2:20" ht="20.100000000000001" customHeight="1" thickBot="1">
      <c r="B14" s="448" t="s">
        <v>928</v>
      </c>
      <c r="C14" s="443"/>
      <c r="D14" s="443"/>
      <c r="E14" s="443"/>
      <c r="F14" s="444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</row>
    <row r="15" spans="2:20"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I E A A B Q S w M E F A A C A A g A 1 H t l W r n g L U + l A A A A 9 w A A A B I A H A B D b 2 5 m a W c v U G F j a 2 F n Z S 5 4 b W w g o h g A K K A U A A A A A A A A A A A A A A A A A A A A A A A A A A A A h Y 8 x D o I w G I W v Q r r T F h g E 8 l M G V 0 l I N M a 1 q R U a o R B a L H d z 8 E h e Q Y y i b o 7 v e 9 / w 3 v 1 6 g 3 x q G + 8 i B 6 M 6 n a E A U + R J L b q j 0 l W G R n v y Y 5 Q z K L k 4 8 0 p 6 s 6 x N O p l j h m p r + 5 Q Q 5 x x 2 E e 6 G i o S U B u R Q b L a i l i 1 H H 1 n 9 l 3 2 l j e V a S M R g / x r D Q h x E C Q 7 i V Y I p k I V C o f T X C O f B z / Y H w n p s 7 D h I 1 l u / 3 A F Z I p D 3 C f Y A U E s D B B Q A A g A I A N R 7 Z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U e 2 V a d 1 z U B i s B A A C Y A g A A E w A c A E Z v c m 1 1 b G F z L 1 N l Y 3 R p b 2 4 x L m 0 g o h g A K K A U A A A A A A A A A A A A A A A A A A A A A A A A A A A A p Z H B a s J A E I b v g b z D s L 3 E E h O i N 8 W C i u D B U t B A D 6 W H N Z k 2 C 5 u d s D t W i / h I f Y q + W N d G S i 1 S K F 3 Y m W U Y v n / 2 H 4 c F K z K w a n M 2 D I M w c J W 0 W M K V y O U a t Y R M w A g 0 c h i A P 3 d W P W P t K / e 4 T i a W t g 7 t l A y j Y R e J i r l x g z T d s N I u k Y b J K C p k 3 Z B L D H J a k C l Q V + R S 0 Y l b 4 J f O b M d W v r + V E k q E e X 6 7 O O r O u d a J b 9 A Y t c o x 7 P d i S n p T m 0 z E I P L x Z D F L + N j R x m 5 F L 2 h P b 8 d W N f 4 z N 3 D t b 7 7 0 Y W C 4 6 h a V 0 m W U d c T B 8 0 6 4 3 n 9 x v T N c / 7 + 4 v s d 5 3 s O S t i v U f k N k R 3 8 E i s d v L q u G Y K w Z r S z p a O 2 n q 0 l u p X F P Z O t 2 6 v y 1 Q R f 9 s p P 4 z H 7 2 7 c C 4 4 x 8 + X q r 3 z + q H T h g o c 3 m 4 4 Q d Q S w E C L Q A U A A I A C A D U e 2 V a u e A t T 6 U A A A D 3 A A A A E g A A A A A A A A A A A A A A A A A A A A A A Q 2 9 u Z m l n L 1 B h Y 2 t h Z 2 U u e G 1 s U E s B A i 0 A F A A C A A g A 1 H t l W g / K 6 a u k A A A A 6 Q A A A B M A A A A A A A A A A A A A A A A A 8 Q A A A F t D b 2 5 0 Z W 5 0 X 1 R 5 c G V z X S 5 4 b W x Q S w E C L Q A U A A I A C A D U e 2 V a d 1 z U B i s B A A C Y A g A A E w A A A A A A A A A A A A A A A A D i A Q A A R m 9 y b X V s Y X M v U 2 V j d G l v b j E u b V B L B Q Y A A A A A A w A D A M I A A A B a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C Q A A A A A A A M M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l b G E l M j A x P C 9 J d G V t U G F 0 a D 4 8 L 0 l 0 Z W 1 M b 2 N h d G l v b j 4 8 U 3 R h Y m x l R W 5 0 c m l l c z 4 8 R W 5 0 c n k g V H l w Z T 0 i U X V l c n l J R C I g V m F s d W U 9 I n M 2 Y W J m Z j B i N y 0 y N j Y 5 L T R j Z T g t O D F h N y 0 z Y T N m Z T Z j O W U 3 M W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w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y 0 w N V Q x N T o y O T o 1 O C 4 4 O T g z M z A 1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g M S 9 B d X R v U m V t b 3 Z l Z E N v b H V t b n M x L n t D b 2 x 1 b W 4 x L D B 9 J n F 1 b 3 Q 7 L C Z x d W 9 0 O 1 N l Y 3 R p b 2 4 x L 1 R h Y m V s Y S A x L 0 F 1 d G 9 S Z W 1 v d m V k Q 2 9 s d W 1 u c z E u e 0 N v b H V t b j I s M X 0 m c X V v d D s s J n F 1 b 3 Q 7 U 2 V j d G l v b j E v V G F i Z W x h I D E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l b G E g M S 9 B d X R v U m V t b 3 Z l Z E N v b H V t b n M x L n t D b 2 x 1 b W 4 x L D B 9 J n F 1 b 3 Q 7 L C Z x d W 9 0 O 1 N l Y 3 R p b 2 4 x L 1 R h Y m V s Y S A x L 0 F 1 d G 9 S Z W 1 v d m V k Q 2 9 s d W 1 u c z E u e 0 N v b H V t b j I s M X 0 m c X V v d D s s J n F 1 b 3 Q 7 U 2 V j d G l v b j E v V G F i Z W x h I D E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h J T I w M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l M j A x L 1 R h Y m V s Y S U y M E V 4 d H J h J U M z J U F E Z G E l M j B k Z S U y M E h U T U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l M j A x L 1 R p c G 8 l M j B B b H R l c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+ k f g 9 W F z R L m v Q 5 7 d 8 7 4 h A A A A A A I A A A A A A B B m A A A A A Q A A I A A A A H Z V N 1 Q L F b e f 5 p X I j v H I y b o i M w H / 9 b z B z b 1 g 0 U V 2 b 3 D p A A A A A A 6 A A A A A A g A A I A A A A E h e D m 4 d y t F 4 A C U P q N c V L + m l h 5 M V O M k p L G M f t X V G i h u F U A A A A K L 1 w D a 7 0 n p S J 7 Z o k 9 + c 4 j V t U x o U W z y u R i 4 s M 7 R V y K + 6 6 i d b 4 U y 7 w d L v D y v 1 z O G C C n r 6 7 l a h U l 3 E H 0 g g w A M w B Y r m U n k b a H v u 2 Q 4 y 5 k o j J 9 f t Q A A A A C X Y 1 9 / h h L u T h P o d b k n R l o a G U B x B 7 g g Q n V z j Q j X 4 V K T h t 8 Y f v o k m P J 3 M b o F M P M x c F e M T C c / T w 5 6 k 5 / s 3 v D C 5 p A s = < / D a t a M a s h u p > 
</file>

<file path=customXml/itemProps1.xml><?xml version="1.0" encoding="utf-8"?>
<ds:datastoreItem xmlns:ds="http://schemas.openxmlformats.org/officeDocument/2006/customXml" ds:itemID="{19C85899-0D0A-43AD-91D2-FCA46E7AF4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20</vt:i4>
      </vt:variant>
      <vt:variant>
        <vt:lpstr>Intervalos com Nome</vt:lpstr>
      </vt:variant>
      <vt:variant>
        <vt:i4>3</vt:i4>
      </vt:variant>
    </vt:vector>
  </HeadingPairs>
  <TitlesOfParts>
    <vt:vector size="23" baseType="lpstr">
      <vt:lpstr>Instruções de preenchimento</vt:lpstr>
      <vt:lpstr>00_Informação RAA Resumo</vt:lpstr>
      <vt:lpstr>01_EG_Estrutura</vt:lpstr>
      <vt:lpstr>02_PRODUTORES_Mercado</vt:lpstr>
      <vt:lpstr>02_PRODUTORES_PF</vt:lpstr>
      <vt:lpstr>03_RECOLHA_Lista</vt:lpstr>
      <vt:lpstr>03_RECOLHA_Qtd_META</vt:lpstr>
      <vt:lpstr>03_DESMANTEL_Qtd_OP</vt:lpstr>
      <vt:lpstr>03_DESMANTEL_Qtd_TOT_LER</vt:lpstr>
      <vt:lpstr>04_FRAGM_Qtd_OP</vt:lpstr>
      <vt:lpstr>04_FRAGM_Qtd_TOT_LER</vt:lpstr>
      <vt:lpstr>05_METAS Recolh Recicl Valoriz</vt:lpstr>
      <vt:lpstr>06_Plano de Atividades</vt:lpstr>
      <vt:lpstr>07_Ações SC&amp;E</vt:lpstr>
      <vt:lpstr>08_Ações I&amp;D</vt:lpstr>
      <vt:lpstr>9_Inf_Financeira</vt:lpstr>
      <vt:lpstr>10_Plano Auditorias</vt:lpstr>
      <vt:lpstr>11_Articulação EGs</vt:lpstr>
      <vt:lpstr>12_Avaliação objetivos</vt:lpstr>
      <vt:lpstr>Listas</vt:lpstr>
      <vt:lpstr>'00_Informação RAA Resumo'!_Toc195627443</vt:lpstr>
      <vt:lpstr>'00_Informação RAA Resumo'!_Toc195627444</vt:lpstr>
      <vt:lpstr>'00_Informação RAA Resumo'!_Toc195627454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2025-07-24T10:18:06Z</dcterms:modified>
</cp:coreProperties>
</file>